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milfordmarah.sharepoint.com/sites/besa/Shared Documents/Ductwork/WG2 - Ventilation hygiene/FM &amp; SKEB/"/>
    </mc:Choice>
  </mc:AlternateContent>
  <xr:revisionPtr revIDLastSave="445" documentId="8_{A64A7604-9C3A-4585-8D80-A71EAA262F0F}" xr6:coauthVersionLast="47" xr6:coauthVersionMax="47" xr10:uidLastSave="{BDBF9E41-3D60-4ED9-AD7C-ED02E70689C8}"/>
  <workbookProtection workbookAlgorithmName="SHA-512" workbookHashValue="8A5jMWCFd4+PJdzYrqF9rUFazjQmX+xzQOqUtBHASP31SXFEd4XftUsqp+6exEOEvYMxggDyMqkxf6eR8SjS5A==" workbookSaltValue="wUAgdpu95nF1cmdo6wHnSA==" workbookSpinCount="100000" lockStructure="1"/>
  <bookViews>
    <workbookView xWindow="-98" yWindow="-98" windowWidth="21795" windowHeight="12975" activeTab="6" xr2:uid="{0D3011C5-DC34-4C93-BEDF-20EF9D03C071}"/>
  </bookViews>
  <sheets>
    <sheet name="Intro" sheetId="26" r:id="rId1"/>
    <sheet name="Functional map (DRAFT)" sheetId="2" r:id="rId2"/>
    <sheet name="Work safely activities" sheetId="92" r:id="rId3"/>
    <sheet name="Air hygiene activities" sheetId="93" r:id="rId4"/>
    <sheet name="Grease hygiene activities" sheetId="88" r:id="rId5"/>
    <sheet name="Behavioural descriptors" sheetId="91" r:id="rId6"/>
    <sheet name="8670 mapping" sheetId="96" r:id="rId7"/>
    <sheet name="CPC E mapping" sheetId="97" r:id="rId8"/>
    <sheet name="CPC D mapping" sheetId="98" r:id="rId9"/>
  </sheets>
  <definedNames>
    <definedName name="AHO_Statements">'Air hygiene activities'!$C$15:$S$28</definedName>
    <definedName name="AHT_Statements">'Air hygiene activities'!$C$39:$S$70</definedName>
    <definedName name="GHO_Statements">'Grease hygiene activities'!$C$16:$S$32</definedName>
    <definedName name="GHT_Statements">'Grease hygiene activities'!$C$45:$S$77</definedName>
    <definedName name="WS_Statements">'Work safely activities'!$C$16:$S$33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96" l="1"/>
  <c r="E8" i="96"/>
  <c r="F8" i="96"/>
  <c r="G8" i="96"/>
  <c r="H8" i="96"/>
  <c r="D9" i="96"/>
  <c r="E9" i="96"/>
  <c r="F9" i="96"/>
  <c r="G9" i="96"/>
  <c r="H9" i="96"/>
  <c r="D10" i="96"/>
  <c r="E10" i="96"/>
  <c r="F10" i="96"/>
  <c r="G10" i="96"/>
  <c r="H10" i="96"/>
  <c r="D11" i="96"/>
  <c r="E11" i="96"/>
  <c r="F11" i="96"/>
  <c r="G11" i="96"/>
  <c r="H11" i="96"/>
  <c r="D12" i="96"/>
  <c r="E12" i="96"/>
  <c r="F12" i="96"/>
  <c r="G12" i="96"/>
  <c r="H12" i="96"/>
  <c r="D13" i="96"/>
  <c r="E13" i="96"/>
  <c r="F13" i="96"/>
  <c r="G13" i="96"/>
  <c r="H13" i="96"/>
  <c r="D14" i="96"/>
  <c r="E14" i="96"/>
  <c r="F14" i="96"/>
  <c r="G14" i="96"/>
  <c r="H14" i="96"/>
  <c r="D15" i="96"/>
  <c r="E15" i="96"/>
  <c r="F15" i="96"/>
  <c r="G15" i="96"/>
  <c r="H15" i="96"/>
  <c r="D16" i="96"/>
  <c r="E16" i="96"/>
  <c r="F16" i="96"/>
  <c r="G16" i="96"/>
  <c r="H16" i="96"/>
  <c r="D17" i="96"/>
  <c r="E17" i="96"/>
  <c r="F17" i="96"/>
  <c r="G17" i="96"/>
  <c r="H17" i="96"/>
  <c r="D18" i="96"/>
  <c r="E18" i="96"/>
  <c r="F18" i="96"/>
  <c r="G18" i="96"/>
  <c r="H18" i="96"/>
  <c r="D19" i="96"/>
  <c r="E19" i="96"/>
  <c r="F19" i="96"/>
  <c r="G19" i="96"/>
  <c r="H19" i="96"/>
  <c r="D20" i="96"/>
  <c r="E20" i="96"/>
  <c r="F20" i="96"/>
  <c r="G20" i="96"/>
  <c r="H20" i="96"/>
  <c r="D21" i="96"/>
  <c r="E21" i="96"/>
  <c r="F21" i="96"/>
  <c r="G21" i="96"/>
  <c r="H21" i="96"/>
  <c r="D22" i="96"/>
  <c r="E22" i="96"/>
  <c r="F22" i="96"/>
  <c r="G22" i="96"/>
  <c r="H22" i="96"/>
  <c r="D23" i="96"/>
  <c r="E23" i="96"/>
  <c r="F23" i="96"/>
  <c r="G23" i="96"/>
  <c r="H23" i="96"/>
  <c r="D24" i="96"/>
  <c r="E24" i="96"/>
  <c r="F24" i="96"/>
  <c r="G24" i="96"/>
  <c r="H24" i="96"/>
  <c r="D25" i="96"/>
  <c r="E25" i="96"/>
  <c r="F25" i="96"/>
  <c r="G25" i="96"/>
  <c r="H25" i="96"/>
  <c r="D26" i="96"/>
  <c r="E26" i="96"/>
  <c r="F26" i="96"/>
  <c r="G26" i="96"/>
  <c r="H26" i="96"/>
  <c r="D27" i="96"/>
  <c r="E27" i="96"/>
  <c r="F27" i="96"/>
  <c r="G27" i="96"/>
  <c r="H27" i="96"/>
  <c r="D29" i="96"/>
  <c r="E29" i="96"/>
  <c r="F29" i="96"/>
  <c r="G29" i="96"/>
  <c r="H29" i="96"/>
  <c r="D30" i="96"/>
  <c r="E30" i="96"/>
  <c r="F30" i="96"/>
  <c r="G30" i="96"/>
  <c r="H30" i="96"/>
  <c r="D31" i="96"/>
  <c r="E31" i="96"/>
  <c r="F31" i="96"/>
  <c r="G31" i="96"/>
  <c r="H31" i="96"/>
  <c r="D32" i="96"/>
  <c r="E32" i="96"/>
  <c r="F32" i="96"/>
  <c r="G32" i="96"/>
  <c r="H32" i="96"/>
  <c r="D33" i="96"/>
  <c r="E33" i="96"/>
  <c r="F33" i="96"/>
  <c r="G33" i="96"/>
  <c r="H33" i="96"/>
  <c r="D34" i="96"/>
  <c r="E34" i="96"/>
  <c r="F34" i="96"/>
  <c r="G34" i="96"/>
  <c r="H34" i="96"/>
  <c r="D35" i="96"/>
  <c r="E35" i="96"/>
  <c r="F35" i="96"/>
  <c r="G35" i="96"/>
  <c r="H35" i="96"/>
  <c r="D36" i="96"/>
  <c r="E36" i="96"/>
  <c r="F36" i="96"/>
  <c r="G36" i="96"/>
  <c r="H36" i="96"/>
  <c r="D37" i="96"/>
  <c r="E37" i="96"/>
  <c r="F37" i="96"/>
  <c r="G37" i="96"/>
  <c r="H37" i="96"/>
  <c r="D38" i="96"/>
  <c r="E38" i="96"/>
  <c r="F38" i="96"/>
  <c r="G38" i="96"/>
  <c r="H38" i="96"/>
  <c r="D39" i="96"/>
  <c r="E39" i="96"/>
  <c r="F39" i="96"/>
  <c r="G39" i="96"/>
  <c r="H39" i="96"/>
  <c r="D40" i="96"/>
  <c r="E40" i="96"/>
  <c r="F40" i="96"/>
  <c r="G40" i="96"/>
  <c r="H40" i="96"/>
  <c r="D41" i="96"/>
  <c r="E41" i="96"/>
  <c r="F41" i="96"/>
  <c r="G41" i="96"/>
  <c r="H41" i="96"/>
  <c r="D42" i="96"/>
  <c r="E42" i="96"/>
  <c r="F42" i="96"/>
  <c r="G42" i="96"/>
  <c r="H42" i="96"/>
  <c r="D43" i="96"/>
  <c r="E43" i="96"/>
  <c r="F43" i="96"/>
  <c r="G43" i="96"/>
  <c r="H43" i="96"/>
  <c r="D45" i="96"/>
  <c r="E45" i="96"/>
  <c r="F45" i="96"/>
  <c r="G45" i="96"/>
  <c r="H45" i="96"/>
  <c r="D46" i="96"/>
  <c r="E46" i="96"/>
  <c r="F46" i="96"/>
  <c r="G46" i="96"/>
  <c r="H46" i="96"/>
  <c r="D47" i="96"/>
  <c r="E47" i="96"/>
  <c r="F47" i="96"/>
  <c r="G47" i="96"/>
  <c r="H47" i="96"/>
  <c r="D48" i="96"/>
  <c r="E48" i="96"/>
  <c r="F48" i="96"/>
  <c r="G48" i="96"/>
  <c r="H48" i="96"/>
  <c r="D49" i="96"/>
  <c r="E49" i="96"/>
  <c r="F49" i="96"/>
  <c r="G49" i="96"/>
  <c r="H49" i="96"/>
  <c r="D50" i="96"/>
  <c r="E50" i="96"/>
  <c r="F50" i="96"/>
  <c r="G50" i="96"/>
  <c r="H50" i="96"/>
  <c r="D51" i="96"/>
  <c r="E51" i="96"/>
  <c r="F51" i="96"/>
  <c r="G51" i="96"/>
  <c r="H51" i="96"/>
  <c r="D52" i="96"/>
  <c r="E52" i="96"/>
  <c r="F52" i="96"/>
  <c r="G52" i="96"/>
  <c r="H52" i="96"/>
  <c r="D53" i="96"/>
  <c r="E53" i="96"/>
  <c r="F53" i="96"/>
  <c r="G53" i="96"/>
  <c r="H53" i="96"/>
  <c r="D54" i="96"/>
  <c r="E54" i="96"/>
  <c r="F54" i="96"/>
  <c r="G54" i="96"/>
  <c r="H54" i="96"/>
  <c r="D55" i="96"/>
  <c r="E55" i="96"/>
  <c r="F55" i="96"/>
  <c r="G55" i="96"/>
  <c r="H55" i="96"/>
  <c r="D56" i="96"/>
  <c r="E56" i="96"/>
  <c r="F56" i="96"/>
  <c r="G56" i="96"/>
  <c r="H56" i="96"/>
  <c r="D57" i="96"/>
  <c r="E57" i="96"/>
  <c r="F57" i="96"/>
  <c r="G57" i="96"/>
  <c r="H57" i="96"/>
  <c r="D58" i="96"/>
  <c r="E58" i="96"/>
  <c r="F58" i="96"/>
  <c r="G58" i="96"/>
  <c r="H58" i="96"/>
  <c r="D59" i="96"/>
  <c r="E59" i="96"/>
  <c r="F59" i="96"/>
  <c r="G59" i="96"/>
  <c r="H59" i="96"/>
  <c r="D60" i="96"/>
  <c r="E60" i="96"/>
  <c r="F60" i="96"/>
  <c r="G60" i="96"/>
  <c r="H60" i="96"/>
  <c r="D62" i="96"/>
  <c r="E62" i="96"/>
  <c r="F62" i="96"/>
  <c r="G62" i="96"/>
  <c r="H62" i="96"/>
  <c r="D63" i="96"/>
  <c r="E63" i="96"/>
  <c r="F63" i="96"/>
  <c r="G63" i="96"/>
  <c r="H63" i="96"/>
  <c r="D64" i="96"/>
  <c r="E64" i="96"/>
  <c r="F64" i="96"/>
  <c r="G64" i="96"/>
  <c r="H64" i="96"/>
  <c r="D65" i="96"/>
  <c r="E65" i="96"/>
  <c r="F65" i="96"/>
  <c r="G65" i="96"/>
  <c r="H65" i="96"/>
  <c r="D66" i="96"/>
  <c r="E66" i="96"/>
  <c r="F66" i="96"/>
  <c r="G66" i="96"/>
  <c r="H66" i="96"/>
  <c r="D67" i="96"/>
  <c r="E67" i="96"/>
  <c r="F67" i="96"/>
  <c r="G67" i="96"/>
  <c r="H67" i="96"/>
  <c r="D68" i="96"/>
  <c r="E68" i="96"/>
  <c r="F68" i="96"/>
  <c r="G68" i="96"/>
  <c r="H68" i="96"/>
  <c r="D70" i="96"/>
  <c r="E70" i="96"/>
  <c r="F70" i="96"/>
  <c r="G70" i="96"/>
  <c r="H70" i="96"/>
  <c r="D71" i="96"/>
  <c r="E71" i="96"/>
  <c r="F71" i="96"/>
  <c r="G71" i="96"/>
  <c r="H71" i="96"/>
  <c r="D72" i="96"/>
  <c r="E72" i="96"/>
  <c r="F72" i="96"/>
  <c r="G72" i="96"/>
  <c r="H72" i="96"/>
  <c r="D73" i="96"/>
  <c r="E73" i="96"/>
  <c r="F73" i="96"/>
  <c r="G73" i="96"/>
  <c r="H73" i="96"/>
  <c r="D74" i="96"/>
  <c r="E74" i="96"/>
  <c r="F74" i="96"/>
  <c r="G74" i="96"/>
  <c r="H74" i="96"/>
  <c r="D75" i="96"/>
  <c r="E75" i="96"/>
  <c r="F75" i="96"/>
  <c r="G75" i="96"/>
  <c r="H75" i="96"/>
  <c r="D76" i="96"/>
  <c r="E76" i="96"/>
  <c r="F76" i="96"/>
  <c r="G76" i="96"/>
  <c r="H76" i="96"/>
  <c r="D77" i="96"/>
  <c r="E77" i="96"/>
  <c r="F77" i="96"/>
  <c r="G77" i="96"/>
  <c r="H77" i="96"/>
  <c r="H7" i="96"/>
  <c r="G7" i="96"/>
  <c r="F7" i="96"/>
  <c r="E7" i="96"/>
  <c r="D7" i="96"/>
  <c r="D8" i="97"/>
  <c r="E8" i="97"/>
  <c r="F8" i="97"/>
  <c r="G8" i="97"/>
  <c r="H8" i="97"/>
  <c r="D9" i="97"/>
  <c r="E9" i="97"/>
  <c r="F9" i="97"/>
  <c r="G9" i="97"/>
  <c r="H9" i="97"/>
  <c r="D10" i="97"/>
  <c r="E10" i="97"/>
  <c r="F10" i="97"/>
  <c r="G10" i="97"/>
  <c r="H10" i="97"/>
  <c r="D11" i="97"/>
  <c r="E11" i="97"/>
  <c r="F11" i="97"/>
  <c r="G11" i="97"/>
  <c r="H11" i="97"/>
  <c r="D13" i="97"/>
  <c r="E13" i="97"/>
  <c r="F13" i="97"/>
  <c r="G13" i="97"/>
  <c r="H13" i="97"/>
  <c r="D14" i="97"/>
  <c r="E14" i="97"/>
  <c r="F14" i="97"/>
  <c r="G14" i="97"/>
  <c r="H14" i="97"/>
  <c r="D15" i="97"/>
  <c r="E15" i="97"/>
  <c r="F15" i="97"/>
  <c r="G15" i="97"/>
  <c r="H15" i="97"/>
  <c r="D17" i="97"/>
  <c r="E17" i="97"/>
  <c r="F17" i="97"/>
  <c r="G17" i="97"/>
  <c r="H17" i="97"/>
  <c r="D18" i="97"/>
  <c r="E18" i="97"/>
  <c r="F18" i="97"/>
  <c r="G18" i="97"/>
  <c r="H18" i="97"/>
  <c r="D19" i="97"/>
  <c r="E19" i="97"/>
  <c r="F19" i="97"/>
  <c r="G19" i="97"/>
  <c r="H19" i="97"/>
  <c r="D20" i="97"/>
  <c r="E20" i="97"/>
  <c r="F20" i="97"/>
  <c r="G20" i="97"/>
  <c r="H20" i="97"/>
  <c r="D21" i="97"/>
  <c r="E21" i="97"/>
  <c r="F21" i="97"/>
  <c r="G21" i="97"/>
  <c r="H21" i="97"/>
  <c r="D22" i="97"/>
  <c r="E22" i="97"/>
  <c r="F22" i="97"/>
  <c r="G22" i="97"/>
  <c r="H22" i="97"/>
  <c r="D24" i="97"/>
  <c r="E24" i="97"/>
  <c r="F24" i="97"/>
  <c r="G24" i="97"/>
  <c r="H24" i="97"/>
  <c r="D26" i="97"/>
  <c r="E26" i="97"/>
  <c r="F26" i="97"/>
  <c r="G26" i="97"/>
  <c r="H26" i="97"/>
  <c r="D27" i="97"/>
  <c r="E27" i="97"/>
  <c r="F27" i="97"/>
  <c r="G27" i="97"/>
  <c r="H27" i="97"/>
  <c r="D29" i="97"/>
  <c r="E29" i="97"/>
  <c r="F29" i="97"/>
  <c r="G29" i="97"/>
  <c r="H29" i="97"/>
  <c r="D31" i="97"/>
  <c r="E31" i="97"/>
  <c r="F31" i="97"/>
  <c r="G31" i="97"/>
  <c r="H31" i="97"/>
  <c r="D32" i="97"/>
  <c r="E32" i="97"/>
  <c r="F32" i="97"/>
  <c r="G32" i="97"/>
  <c r="H32" i="97"/>
  <c r="D34" i="97"/>
  <c r="E34" i="97"/>
  <c r="F34" i="97"/>
  <c r="G34" i="97"/>
  <c r="H34" i="97"/>
  <c r="H7" i="97"/>
  <c r="G7" i="97"/>
  <c r="F7" i="97"/>
  <c r="E7" i="97"/>
  <c r="D7" i="97"/>
  <c r="E8" i="98"/>
  <c r="F8" i="98"/>
  <c r="G8" i="98"/>
  <c r="H8" i="98"/>
  <c r="E9" i="98"/>
  <c r="F9" i="98"/>
  <c r="G9" i="98"/>
  <c r="H9" i="98"/>
  <c r="E10" i="98"/>
  <c r="F10" i="98"/>
  <c r="G10" i="98"/>
  <c r="H10" i="98"/>
  <c r="E12" i="98"/>
  <c r="F12" i="98"/>
  <c r="G12" i="98"/>
  <c r="H12" i="98"/>
  <c r="E13" i="98"/>
  <c r="F13" i="98"/>
  <c r="G13" i="98"/>
  <c r="H13" i="98"/>
  <c r="E14" i="98"/>
  <c r="F14" i="98"/>
  <c r="G14" i="98"/>
  <c r="H14" i="98"/>
  <c r="E16" i="98"/>
  <c r="F16" i="98"/>
  <c r="G16" i="98"/>
  <c r="H16" i="98"/>
  <c r="E17" i="98"/>
  <c r="F17" i="98"/>
  <c r="G17" i="98"/>
  <c r="H17" i="98"/>
  <c r="E18" i="98"/>
  <c r="F18" i="98"/>
  <c r="G18" i="98"/>
  <c r="H18" i="98"/>
  <c r="E19" i="98"/>
  <c r="F19" i="98"/>
  <c r="G19" i="98"/>
  <c r="H19" i="98"/>
  <c r="E20" i="98"/>
  <c r="F20" i="98"/>
  <c r="G20" i="98"/>
  <c r="H20" i="98"/>
  <c r="E21" i="98"/>
  <c r="F21" i="98"/>
  <c r="G21" i="98"/>
  <c r="H21" i="98"/>
  <c r="E22" i="98"/>
  <c r="F22" i="98"/>
  <c r="G22" i="98"/>
  <c r="H22" i="98"/>
  <c r="E23" i="98"/>
  <c r="F23" i="98"/>
  <c r="G23" i="98"/>
  <c r="H23" i="98"/>
  <c r="E25" i="98"/>
  <c r="F25" i="98"/>
  <c r="G25" i="98"/>
  <c r="H25" i="98"/>
  <c r="E26" i="98"/>
  <c r="F26" i="98"/>
  <c r="G26" i="98"/>
  <c r="H26" i="98"/>
  <c r="E28" i="98"/>
  <c r="F28" i="98"/>
  <c r="G28" i="98"/>
  <c r="H28" i="98"/>
  <c r="E30" i="98"/>
  <c r="F30" i="98"/>
  <c r="G30" i="98"/>
  <c r="H30" i="98"/>
  <c r="E32" i="98"/>
  <c r="F32" i="98"/>
  <c r="G32" i="98"/>
  <c r="H32" i="98"/>
  <c r="E33" i="98"/>
  <c r="F33" i="98"/>
  <c r="G33" i="98"/>
  <c r="H33" i="98"/>
  <c r="E35" i="98"/>
  <c r="F35" i="98"/>
  <c r="G35" i="98"/>
  <c r="H35" i="98"/>
  <c r="E36" i="98"/>
  <c r="F36" i="98"/>
  <c r="G36" i="98"/>
  <c r="H36" i="98"/>
  <c r="H7" i="98"/>
  <c r="G7" i="98"/>
  <c r="F7" i="98"/>
  <c r="E7" i="98"/>
  <c r="D8" i="98"/>
  <c r="D9" i="98"/>
  <c r="D10" i="98"/>
  <c r="D12" i="98"/>
  <c r="D13" i="98"/>
  <c r="D14" i="98"/>
  <c r="D16" i="98"/>
  <c r="D17" i="98"/>
  <c r="D18" i="98"/>
  <c r="D19" i="98"/>
  <c r="D20" i="98"/>
  <c r="D21" i="98"/>
  <c r="D22" i="98"/>
  <c r="D23" i="98"/>
  <c r="D25" i="98"/>
  <c r="D26" i="98"/>
  <c r="D28" i="98"/>
  <c r="D30" i="98"/>
  <c r="D32" i="98"/>
  <c r="D33" i="98"/>
  <c r="D35" i="98"/>
  <c r="D36" i="98"/>
  <c r="D7" i="98"/>
  <c r="S20" i="92" l="1"/>
  <c r="R20" i="92"/>
  <c r="Q20" i="92"/>
  <c r="S19" i="92"/>
  <c r="R19" i="92"/>
  <c r="Q19" i="92"/>
  <c r="P19" i="92"/>
  <c r="S18" i="92"/>
  <c r="R18" i="92"/>
  <c r="Q18" i="92"/>
  <c r="S17" i="92"/>
  <c r="R17" i="92"/>
  <c r="Q17" i="92"/>
  <c r="S16" i="92"/>
  <c r="R16" i="92"/>
  <c r="Q16" i="92"/>
  <c r="P16" i="92"/>
  <c r="S19" i="93"/>
  <c r="R19" i="93"/>
  <c r="Q19" i="93"/>
  <c r="S18" i="93"/>
  <c r="R18" i="93"/>
  <c r="Q18" i="93"/>
  <c r="P18" i="93"/>
  <c r="S17" i="93"/>
  <c r="R17" i="93"/>
  <c r="Q17" i="93"/>
  <c r="S16" i="93"/>
  <c r="R16" i="93"/>
  <c r="Q16" i="93"/>
  <c r="S15" i="93"/>
  <c r="Q15" i="93"/>
  <c r="P15" i="93"/>
  <c r="S20" i="88"/>
  <c r="S19" i="88"/>
  <c r="S18" i="88"/>
  <c r="S17" i="88"/>
  <c r="S16" i="88"/>
  <c r="R20" i="88"/>
  <c r="R19" i="88"/>
  <c r="R18" i="88"/>
  <c r="R17" i="88"/>
  <c r="R16" i="88"/>
  <c r="Q18" i="88"/>
  <c r="Q20" i="88"/>
  <c r="Q19" i="88"/>
  <c r="Q17" i="88"/>
  <c r="Q16" i="88"/>
  <c r="P19" i="88"/>
  <c r="P16" i="88"/>
  <c r="B6" i="88" l="1"/>
  <c r="A6" i="88"/>
  <c r="A35" i="88"/>
  <c r="B35" i="88"/>
  <c r="B30" i="93"/>
  <c r="A30" i="93"/>
  <c r="B6" i="93" l="1"/>
  <c r="A6" i="93"/>
  <c r="B5" i="92"/>
  <c r="A5" i="92"/>
  <c r="A5" i="2" l="1"/>
</calcChain>
</file>

<file path=xl/sharedStrings.xml><?xml version="1.0" encoding="utf-8"?>
<sst xmlns="http://schemas.openxmlformats.org/spreadsheetml/2006/main" count="1121" uniqueCount="568">
  <si>
    <t>Introduction</t>
  </si>
  <si>
    <t>Scope</t>
  </si>
  <si>
    <t>This workbook maps out activities related specifically to ventilation hygiene.
Ventilation hygiene ensures that ventilation systems are maintained in a clean condition and decontaminated as required by statutory regulation and in compliance with industry standards, to maintain system performance and efficiency important to net zero and ensure the wellbeing and safety of those within the built environment. This includes checking, testing and reporting operation of associated equipment to maintain compartmentation when cleaning is being carried out.
Work is carried out on new build construction sites and in existing buildings. The scope of this work applies to industrial / commercial, healthcare and large-scale residential settings. Small-scale domestic ductwork is out of scope.</t>
  </si>
  <si>
    <t>Functional mapping</t>
  </si>
  <si>
    <t>Functional map</t>
  </si>
  <si>
    <t>Prioritisation of activity development (SKEB)</t>
  </si>
  <si>
    <t>Occupational relevance</t>
  </si>
  <si>
    <t>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t>
  </si>
  <si>
    <t>Framework level</t>
  </si>
  <si>
    <t>Duty / Activity area</t>
  </si>
  <si>
    <t>Duty / Activity</t>
  </si>
  <si>
    <t>Development phase</t>
  </si>
  <si>
    <t>Trainee</t>
  </si>
  <si>
    <t>Air Hygiene Operative</t>
  </si>
  <si>
    <t>Grease Hygiene Operative</t>
  </si>
  <si>
    <t>Air Hygiene Technician</t>
  </si>
  <si>
    <t>Grease Hygiene Technician</t>
  </si>
  <si>
    <t>Work safely</t>
  </si>
  <si>
    <t>VH001</t>
  </si>
  <si>
    <t>Work safely in ventilation hygiene</t>
  </si>
  <si>
    <t>Working towards</t>
  </si>
  <si>
    <t>Mandatory</t>
  </si>
  <si>
    <t>Air hygiene</t>
  </si>
  <si>
    <t>VH002</t>
  </si>
  <si>
    <t>Clean standard ventilation systems</t>
  </si>
  <si>
    <t>VH003</t>
  </si>
  <si>
    <t>Supervise and lead air hygiene activities</t>
  </si>
  <si>
    <t>Grease hygiene</t>
  </si>
  <si>
    <t>VH004</t>
  </si>
  <si>
    <t>Clean kitchen extract systems and associated components</t>
  </si>
  <si>
    <t>VH005</t>
  </si>
  <si>
    <t>Supervise and lead grease hygiene activities</t>
  </si>
  <si>
    <t>Inspection / Audit</t>
  </si>
  <si>
    <t>VH006</t>
  </si>
  <si>
    <t>Survey ductwork to identify cleaning requirements</t>
  </si>
  <si>
    <t>TBC</t>
  </si>
  <si>
    <t>Return to functional map</t>
  </si>
  <si>
    <t>This sheet details the competence requirements in relation to working safely</t>
  </si>
  <si>
    <t>- Work safely in ventilation hygiene (VH001)</t>
  </si>
  <si>
    <t>Refs:</t>
  </si>
  <si>
    <t>BSEHV11 -  Clean industrial and commercial ventilation systems</t>
  </si>
  <si>
    <t>TR19 air</t>
  </si>
  <si>
    <t>TR 19 grease</t>
  </si>
  <si>
    <t>CSCS test</t>
  </si>
  <si>
    <t>Description:</t>
  </si>
  <si>
    <t>Pre-requisites</t>
  </si>
  <si>
    <t>None</t>
  </si>
  <si>
    <t>Skills</t>
  </si>
  <si>
    <t>Mapping</t>
  </si>
  <si>
    <t>Knowledge</t>
  </si>
  <si>
    <t>Experience</t>
  </si>
  <si>
    <t>Behaviour</t>
  </si>
  <si>
    <t>You must be able to:</t>
  </si>
  <si>
    <t>8670-1</t>
  </si>
  <si>
    <t>You must know:</t>
  </si>
  <si>
    <t>You must evidence:</t>
  </si>
  <si>
    <t>You must show that you:</t>
  </si>
  <si>
    <t>CPC</t>
  </si>
  <si>
    <t>Carry out work in line with current key regulatory and approved codes of practice</t>
  </si>
  <si>
    <t>What you and your employer need to do to ensure everyone is working safely on site</t>
  </si>
  <si>
    <t>A</t>
  </si>
  <si>
    <t>A minimum of 5 examples of carrying out air and/or grease hygiene cleaning every 5 years, including meeting health and safety requirements</t>
  </si>
  <si>
    <t>Work within limits of defined capability and know when to seek advice from others</t>
  </si>
  <si>
    <t>Work in compliance with basic principles and implications of 'working in confined spaces regulations' specifically whilst carrying out cleaning activities</t>
  </si>
  <si>
    <t>When, how , and why accidents need to be reported and recorded</t>
  </si>
  <si>
    <t>Work effectively individually and as part of a team</t>
  </si>
  <si>
    <t>What you should do in case of an emergency, and what your employer must make available</t>
  </si>
  <si>
    <t>Challenge unsafe behaviours and activities, reporting them where necessary</t>
  </si>
  <si>
    <t>Work in accordance with quality requirements and challenge where they are not being met</t>
  </si>
  <si>
    <t>Report to the relevant people in accordance with organisational procedures
- potential hazards and risks
- potentially harmful materials and substances</t>
  </si>
  <si>
    <t>Your responsibilities on site, how waste should be managed and how to conserve energy</t>
  </si>
  <si>
    <t>Undertake defined personal development activities to maintain currency of competence</t>
  </si>
  <si>
    <t>B</t>
  </si>
  <si>
    <t>Comply with organisational standards for appearance and behaviour</t>
  </si>
  <si>
    <t>What health conditions may arise from exposure to dust and fumes</t>
  </si>
  <si>
    <t>Why it is important to minimise exposure to noise and vibration in the work place; how you should protect yourself and those around you</t>
  </si>
  <si>
    <t>Common health issues on site and how to avoid them, including providing welfare facilities and support on site, and awareness of mental health</t>
  </si>
  <si>
    <t>Why and how it is important to handle all loads using a safe system of work</t>
  </si>
  <si>
    <t>What key areas you need to be aware of when handling loads</t>
  </si>
  <si>
    <t>What types of safety sign you will see on a construction site, and what they are informing you of</t>
  </si>
  <si>
    <t>C</t>
  </si>
  <si>
    <t>What you should do if you discover a fire, and which fire extinguishers should be used on what type of fire</t>
  </si>
  <si>
    <t>How to work safely with different types of tools, and what you should do if the tools you are using have not been examined or are faulty</t>
  </si>
  <si>
    <t>D</t>
  </si>
  <si>
    <t>What types of equipment you will use for working at height, and how to use them correctly</t>
  </si>
  <si>
    <t>How to work safely in a confined space or excavation, and what you should do if exposed to certain hazards</t>
  </si>
  <si>
    <t>How you can identify a hazardous substance, and what control measures should be put in place to enable you to work safely</t>
  </si>
  <si>
    <t>This sheet details the competence requirements in relation to ductwork cleaning</t>
  </si>
  <si>
    <t>- Clean standard ventilation systems (VH002)</t>
  </si>
  <si>
    <t>TR19 Air</t>
  </si>
  <si>
    <t>BSEHV11</t>
  </si>
  <si>
    <t>You must be aware of:</t>
  </si>
  <si>
    <t>Verify that the job information and documentation are current and relevant and that the plant, access equipment and cleaning equipment are fit for purpose</t>
  </si>
  <si>
    <t>P1</t>
  </si>
  <si>
    <t>The applications, advantages and limitations of cleaning methods and techniques in relation to the working environment</t>
  </si>
  <si>
    <t>K3</t>
  </si>
  <si>
    <t>A minimum of 5 examples of carrying out air hygiene cleaning every 5 years, including meeting health and safety requirements</t>
  </si>
  <si>
    <t>Confirm before work starts that the work location and work area can be accessed safely and has been checked for risk to other personnel on site, and take appropriate action if a risk is present</t>
  </si>
  <si>
    <t>P2</t>
  </si>
  <si>
    <t>K4</t>
  </si>
  <si>
    <t>P3</t>
  </si>
  <si>
    <t>How to verify that job information and documentation is current and relevant and that the plant, access equipment and tools are fit for purpose</t>
  </si>
  <si>
    <t>K5</t>
  </si>
  <si>
    <t>Clean ventilation system and its components using the appropriate cleaning methods and techniques for the ductwork</t>
  </si>
  <si>
    <t>P7</t>
  </si>
  <si>
    <t>How to safely store cleaning consumables and materials</t>
  </si>
  <si>
    <t>K7</t>
  </si>
  <si>
    <t>Safely remove contaminants from the system</t>
  </si>
  <si>
    <t>P8</t>
  </si>
  <si>
    <t>Work area preparation requirements and methods</t>
  </si>
  <si>
    <t>K8</t>
  </si>
  <si>
    <t>Safely reinstate the system and its components after cleaning activities have been completed</t>
  </si>
  <si>
    <t>P10</t>
  </si>
  <si>
    <t>How to interpret diagrams and drawings of the system to locate the components that require cleaning</t>
  </si>
  <si>
    <t>K9</t>
  </si>
  <si>
    <t>Comply with industry practices and organisational procedures to ensure the co-ordination of site services and the activities of other trades</t>
  </si>
  <si>
    <t>P12</t>
  </si>
  <si>
    <t>The organisational procedures for confirming, before work starts, that the work area can be accessed safely and has been checked for the risk to other personnel on the site, and for taking appropriate action if a risk is present</t>
  </si>
  <si>
    <t>K10</t>
  </si>
  <si>
    <t>P13</t>
  </si>
  <si>
    <t>How to safely isolate and reinstate the system</t>
  </si>
  <si>
    <t>K11</t>
  </si>
  <si>
    <t>Implement organisational procedures for the safe transport and/or disposal of waste material in accordance with supplier and manufacturer instructions</t>
  </si>
  <si>
    <t>P14</t>
  </si>
  <si>
    <t>The requirements and different types of access to systems</t>
  </si>
  <si>
    <t>K12</t>
  </si>
  <si>
    <t>K18</t>
  </si>
  <si>
    <t>The methods for the safe transport and/or disposal of waste material in accordance with supplier and manufacturer instructions</t>
  </si>
  <si>
    <t>K19</t>
  </si>
  <si>
    <t>You must have in-depth knowledge and understanding of:</t>
  </si>
  <si>
    <t>How to use different materials and equipment used in cleaning systems</t>
  </si>
  <si>
    <t>K14</t>
  </si>
  <si>
    <t>The methods and techniques for cleaning systems and their associated components</t>
  </si>
  <si>
    <t>K15</t>
  </si>
  <si>
    <t>This activity is about supervising and leading air hygiene activities. This includes safe isolation of system prior to cleaning work, performing pre and post cleaning checks and monitoring, recording assessment of ductwork cleanliness, and interacting with customers</t>
  </si>
  <si>
    <t>Individuals must also have demonstrated the skills and behaviour requirements from VH002 (Cleaning standard ventilation systems)</t>
  </si>
  <si>
    <t xml:space="preserve">You must be aware of </t>
  </si>
  <si>
    <t>Safely isolate the system in order for cleaning to be performed</t>
  </si>
  <si>
    <t>P4</t>
  </si>
  <si>
    <t>The applications, advantages and limitations of different systems</t>
  </si>
  <si>
    <t>K1</t>
  </si>
  <si>
    <t>A minimum of 5 examples of leading air hygiene cleaning every 5 years, including interaction with customers</t>
  </si>
  <si>
    <t>Produce a risk assessment and method statement for the work to be performed, including the identification and use of personal protective equipment, in accordance with the working environment</t>
  </si>
  <si>
    <t>P5</t>
  </si>
  <si>
    <t>K2</t>
  </si>
  <si>
    <t>Install access doors to the system where necessary, ensuring they do not compromise the fire-rating of the ductwork</t>
  </si>
  <si>
    <t>P6</t>
  </si>
  <si>
    <t>P9</t>
  </si>
  <si>
    <t>The importance of customer service when carrying out installation or maintenance activities</t>
  </si>
  <si>
    <t>Monitor and record the assessment of ductwork cleanliness</t>
  </si>
  <si>
    <t>P11</t>
  </si>
  <si>
    <t>The importance of providing technical and functional information clearly, courteously and professionally</t>
  </si>
  <si>
    <t>The technical and functional information provided and its implication for the operation of systems, equipment, accessories and components cleaned</t>
  </si>
  <si>
    <t>Organisational policies and procedures regarding handover and demonstration of the system, equipment, accessories and components cleaned</t>
  </si>
  <si>
    <t>Methods and organisational procedures for establishing positive relationships with clients and customers</t>
  </si>
  <si>
    <t>Working requirements and practices of clients and customers in the working environment where cleaning activity is taking place</t>
  </si>
  <si>
    <t>Safety  implications and operational consequences of supplying inaccurate or incomplete technical and functional information to clients and customers</t>
  </si>
  <si>
    <t>How to produce a risk assessment and method statement for the work to be carried out, including the identification and use of personal protective equipment, in accordance with:
- the Hierarchy of Risk Control
- the system design
- the conditions of the working environment
- organisational procedures</t>
  </si>
  <si>
    <t>K6</t>
  </si>
  <si>
    <t>K13</t>
  </si>
  <si>
    <t>The different methods of testing and recording system cleanliness of systems</t>
  </si>
  <si>
    <t>K17</t>
  </si>
  <si>
    <t>This sheet details the competence requirements for…</t>
  </si>
  <si>
    <t>- Clean kitchen extract systems and associated components (VH004)</t>
  </si>
  <si>
    <t>- Supervise and lead grease hygiene activities (VH005)</t>
  </si>
  <si>
    <t>TR19 Grease</t>
  </si>
  <si>
    <t>BSHHV011</t>
  </si>
  <si>
    <t>BSEHV011</t>
  </si>
  <si>
    <t>A minimum of 5 examples of carrying out grease hygiene cleaning every 5 years, including meeting health and safety requirements</t>
  </si>
  <si>
    <t>Safely remove grease / contaminants from the system</t>
  </si>
  <si>
    <t>The methods and procedures for cleaning, removing and reducing grease in systems</t>
  </si>
  <si>
    <t>K16</t>
  </si>
  <si>
    <t>This activity is about supervising and leading grease hygiene activities. This includes interacting with customers.</t>
  </si>
  <si>
    <t>You must be aware of</t>
  </si>
  <si>
    <t>A minimum of 5 examples of leading grease hygiene cleaning every 5 years, including interaction with customers</t>
  </si>
  <si>
    <t>Indicators / description</t>
  </si>
  <si>
    <t>The individual understands what they are competent to do and what they are not competent to do. They seek advice from a supervisor if work they have been asked to do is outside their capability or if they are unsure about how to proceed.</t>
  </si>
  <si>
    <t>The individual is able to take responsibility for their own actions and works with the rest of their team to get the job done. They manage their own time effectively, identify and manage risks to themselves and other members of the team, keep their work area clean and tidy, comply with organisational requirements and procedures, and communicate effectively through oral, written or electronic means as appropriate.</t>
  </si>
  <si>
    <t>The individual identifies potentially unsafe behaviours or activities, challenging these and bringing these to the attention of supervisors or others where needed. They put health, safety and well-being first.</t>
  </si>
  <si>
    <t>The individual identifies where quality requirements are not or may not be being met and raises this with their supervisor.</t>
  </si>
  <si>
    <t>The individual keeps up to date with any personal development activities required, ensuring that their skills, knowledge and experience remain up to date.</t>
  </si>
  <si>
    <t>The functional map sets out the activities carried out within this area. Employers and individuals should select activities from the functional map in which they need to demonstrate competence. All individuals should demonstrate against mandatory activities.</t>
  </si>
  <si>
    <t>How careful planning can safely segregate pedestrian and traffic routes, traffic rules you need to be aware of and how to lift loads safely</t>
  </si>
  <si>
    <t>Implement organisational procedures for safe transport and/or disposal of waste material, substances &amp; liquids in accordance with suppliers' and manufacturers' instructions</t>
  </si>
  <si>
    <t>Comply with organisational procedures in the event of:
- injuries to self and/or others
- emergencies
- evacuation</t>
  </si>
  <si>
    <t>How to work safely, protecting yourself and those around you from exposure to respiratory hazards</t>
  </si>
  <si>
    <t>Implement organisations procedures, suppliers' and manufacturers' instructions appropriate to the safe use, maintenance, handling, transport and storage of:
- tools, plant and access equipment
- equipment and components
- materials &amp; substances</t>
  </si>
  <si>
    <t>Additional activates - development phase 2</t>
  </si>
  <si>
    <t>Confirm with relevant others:
- those necessary variations to the planned programme of work
- the correct actions to be taken to ensure that any variations to the planned programme of work will minimise the potential for hazard and risk</t>
  </si>
  <si>
    <t>The organisational procedures for confirming with the relevant others the appropriate actions to be taken to ensure that any variations to the planned programme of work will not introduce a hazard and have minimum negative impact on the cleaning work to be undertaken</t>
  </si>
  <si>
    <t>The applications, advantages and limitations of different types of ductwork</t>
  </si>
  <si>
    <t>Perform the required pre and post cleaning tests to determine the system condition</t>
  </si>
  <si>
    <t>Responsibilities and limitations of the AHT role with respect to supplying technical and functional information to clients and customers</t>
  </si>
  <si>
    <t>The operating principles, controls and settings of the system, equipment, accessories or components cleaned</t>
  </si>
  <si>
    <t>Methods of checking that clients and customers understanding of technical and functional information provided</t>
  </si>
  <si>
    <t>You must have in-depth knowledge and understanding of</t>
  </si>
  <si>
    <t>The appropriate industry standards and regulations relevant to cleaning systems and their component parts</t>
  </si>
  <si>
    <t>The different methods to install access doors in systems</t>
  </si>
  <si>
    <t>AHT roles and responsibilities in relation to:
- monitoring health and safety
- work to be undertaken
- allocating roles and responsibilities
- monitoring work of operatives
- liaising with relevant people</t>
  </si>
  <si>
    <t>- Supervise and lead air hygiene activities (VH003)</t>
  </si>
  <si>
    <t>This activity is about cleaning industrial and commercial ventilation systems carrying air: supply; extract; recirculation; low, medium and high pressure / velocity air; local exhaust ventilation. This person performing this work must comply with the correct procedures and practices, and carry out work in accordance with the current versions of the appropriate industry standards and regulations; the specification; industry recognised working practices; the working environment; and the natural environment. This work may take place in residential, commercial and/or industrial contexts.
They must be able to:
- prepare work locations to undertake ductwork cleaning in a safe working environment
- clean various types of ductwork in a variety of different ventilation systems in accordance with the appropriate industry standards
- update and maintain records appropriately
- communicate effectively worth work colleagues, customers and supervisors</t>
  </si>
  <si>
    <r>
      <t xml:space="preserve">How to identify clients and customers that need to be supplied with technical and functional information, and the format that information should be provided in
</t>
    </r>
    <r>
      <rPr>
        <i/>
        <sz val="11"/>
        <color theme="1"/>
        <rFont val="Calibri"/>
        <family val="2"/>
        <scheme val="minor"/>
      </rPr>
      <t>To include: 
- situations which warrant written information
- legislation that affects the way that information is provided
- rights, including any contractual requirements</t>
    </r>
  </si>
  <si>
    <t>Sources of technical and functional information</t>
  </si>
  <si>
    <t>Select and use cleaning materials and equipment suitable for the working environment in which the cleaning is taking place</t>
  </si>
  <si>
    <t>Why personal protective equipment (PPE) is important, why you should wear it and who is responsible for it</t>
  </si>
  <si>
    <t>Individuals must also demonstrate the skills and behaviour requirements of VH004 (Clean kitchen extract systems and associated components</t>
  </si>
  <si>
    <t>Responsibilities and limitations of the GHT role with respect to supplying technical and functional information to clients and customers</t>
  </si>
  <si>
    <t>GHT roles and responsibilities in relation to:
- monitoring health and safety
- work to be undertaken
- allocating roles and responsibilities
- monitoring work of operatives
- liaising with relevant people</t>
  </si>
  <si>
    <t>This activity is about cleaning industrial and commercial kitchen extract systems. This person performing this work must comply with the correct procedures and practices, and carry out work in accordance with the current versions of the appropriate industry standards and regulations; the specification; industry recognised working practices; the working environment; and the natural environment. This work may take place in residential, commercial and/or industrial contexts.
They must be able to:
- prepare work locations to undertake ductwork cleaning in a safe working environment
- clean various types of ductwork in a variety of different ventilation systems in accordance with the appropriate industry standards
- update and maintain records appropriately
- communicate effectively worth work colleagues, customers and supervisors</t>
  </si>
  <si>
    <t>The activities within the functional map have been prioritised for further development of statements for skills, knowledge, experience and behaviour (SKEB). This takes into account the current focus of the work of SLG10 (specifically on installation &amp; maintenance activities), emerging approaches to supervisory and management work, and the need for engagement with other working groups. The activities may be re-prioritised or added to as more information emerges.
Only those with a development priority of 1 have been addressed within this workbook as part of the first phase of development work.</t>
  </si>
  <si>
    <t>This activity is about working safely in a ventilation hygiene environment.</t>
  </si>
  <si>
    <t>Effective working behaviours</t>
  </si>
  <si>
    <t>1-a1
1-a4
1-c1
1-d1
3-a3</t>
  </si>
  <si>
    <t>E1-1
E1-2
E1-3</t>
  </si>
  <si>
    <t>1-a1
1-a4
1-b2
1-b3
1-d3
1-e1
3-b3</t>
  </si>
  <si>
    <t>1-b2
1-c2</t>
  </si>
  <si>
    <t>E9-1</t>
  </si>
  <si>
    <t>Installation &amp; maintenance behaviours</t>
  </si>
  <si>
    <t>1-a1
1-a4
1-d3
3-a3</t>
  </si>
  <si>
    <t>1-a1
1-a4
1-d3
3-a2
5-a2</t>
  </si>
  <si>
    <t>-</t>
  </si>
  <si>
    <t>1-b1
1-e1
3-b4</t>
  </si>
  <si>
    <t>E5-1
E8-2
D8-2</t>
  </si>
  <si>
    <t>1-b1
1-b3
1-e1
3-b1
3-b4</t>
  </si>
  <si>
    <t>1-a4
1-b3
1-d3
1-d4
1-e1
3-b1
3-b3
4-c1
4-c2</t>
  </si>
  <si>
    <t>1-e1
3-b1
3-b4</t>
  </si>
  <si>
    <t>E8-2
D8-2</t>
  </si>
  <si>
    <t>1-a2</t>
  </si>
  <si>
    <t>1-e1
3-a2
3-b1
3-b4
4-c1</t>
  </si>
  <si>
    <t>1-a4
3-a4</t>
  </si>
  <si>
    <t>1-a4
1-b1
1-d3
1-d4
1-e1
2-e1
2-e2
3-a1
3-a2
4-c1
4-c2</t>
  </si>
  <si>
    <t>1-b2
1-b3
1-e1
3-a1
4-c1</t>
  </si>
  <si>
    <t>1-a4
1-b2
1-b3
1-c2
1-d1
1-d2
1-d3
1-d4
1-e1
3-a1
3-a2
3-b3
3-b4
4-ab1
4-ab2</t>
  </si>
  <si>
    <t>E1-2
E2-2
D1-1</t>
  </si>
  <si>
    <t>1-e1
2-e1
3-a1
3-b4</t>
  </si>
  <si>
    <t>2-e1
2-e2
3-a1</t>
  </si>
  <si>
    <t>E5-1
D5-1</t>
  </si>
  <si>
    <t>1-a4
2-e1
2-e2
3-a1
3-a3
5-a1
5-a3
5-a4</t>
  </si>
  <si>
    <t>E2-1
D2-1
D2-3</t>
  </si>
  <si>
    <t>2-b1
2-b2
2-e1
2-e2
2-e3</t>
  </si>
  <si>
    <t>E1-4
E3-1
D1-4
D3-1</t>
  </si>
  <si>
    <t>1-a4
3-a1</t>
  </si>
  <si>
    <t>E1-4
E2-1
D1-4</t>
  </si>
  <si>
    <t>2-e1
2-e2
3-a1
5-a1
5-a4</t>
  </si>
  <si>
    <t>1-a4
1-b1
1-d3
1-d4
1-e1
2-e2
3-a1
3-a2
3-b1
3-b2
3-b3
3-b4</t>
  </si>
  <si>
    <t>1-a4
1-b2
1-b3
1-d1
1-d2
1-d3
1-d4
1-e1
3-a1
3-a2
3-b3</t>
  </si>
  <si>
    <t>E8-1
D8-1</t>
  </si>
  <si>
    <t>1-a4
1-b1
1-d3
1-d4
1-e1
3-a1
3-a2
3-b1
3-b2
3-b3
4-c1
4-c2</t>
  </si>
  <si>
    <t>E2-1
E2-2
E2-3
D2-1
D2-3
D4-1
D4-2</t>
  </si>
  <si>
    <t>1-e1
2-e1</t>
  </si>
  <si>
    <t>1-d1
1-d3
1-d4
1-e1</t>
  </si>
  <si>
    <t>1-b2
1-e1
3-a2
3-b1
3-b4
4-c1</t>
  </si>
  <si>
    <t>1-e1
1-b1</t>
  </si>
  <si>
    <t xml:space="preserve">1-a4
2-e1
2-e2
3-a1
3-a3
</t>
  </si>
  <si>
    <t>1-e1
1-e2</t>
  </si>
  <si>
    <t xml:space="preserve">
1-a4
1-d1
1-e1
1-e2
2-e1
2-e2</t>
  </si>
  <si>
    <t>1-a4
1-e1
2-e1
2-e2</t>
  </si>
  <si>
    <t>1-a2
1-a4
1-e1
1-e2
2-c1
2-d3
2-e1
2-e2
2-e3</t>
  </si>
  <si>
    <t xml:space="preserve">
1-e2
1-e3</t>
  </si>
  <si>
    <t>1-b3
1-b5
1-b6</t>
  </si>
  <si>
    <t>1-b5
1-b6</t>
  </si>
  <si>
    <t>1-a2
1-b6
1-e1
1-e2
1-e3
4-ab1
4-ab2</t>
  </si>
  <si>
    <t>1-b5
1-b6
1-e2
4-ab2
4-c1</t>
  </si>
  <si>
    <t xml:space="preserve">1-e2
2-e1
2-e2
3-c2
4-c1
</t>
  </si>
  <si>
    <t>1-e2
4-ab2</t>
  </si>
  <si>
    <t>1-e2</t>
  </si>
  <si>
    <t>1-a4
1-d1
1-e1
1-e2
2-e1
2-e2</t>
  </si>
  <si>
    <t>1-a1
1-b1
1-d1
1-d2
1-e1
1-e2
1-e3
2-e1
2-e2
2-e3
3-a1
3-a2
3-a3
3-a4
4-ab1
4-ab2
4-c1</t>
  </si>
  <si>
    <t>E5-1</t>
  </si>
  <si>
    <t>D5-1</t>
  </si>
  <si>
    <t>D2-1</t>
  </si>
  <si>
    <t>D6-1</t>
  </si>
  <si>
    <t>D1-4
D2-1</t>
  </si>
  <si>
    <t xml:space="preserve">
E5-1
D5-1</t>
  </si>
  <si>
    <r>
      <t xml:space="preserve">Relevance to sector occupations:
</t>
    </r>
    <r>
      <rPr>
        <sz val="11"/>
        <color theme="1"/>
        <rFont val="Calibri"/>
        <family val="2"/>
        <scheme val="minor"/>
      </rPr>
      <t>This mapping below provides an indication only of which occupations might undertake which activities within the framework. Mandatory activities are undertaken by all roles within an occupation. Additional activities may be undertaken by those in some roles.</t>
    </r>
  </si>
  <si>
    <t>.</t>
  </si>
  <si>
    <t>*</t>
  </si>
  <si>
    <t>Legal and management</t>
  </si>
  <si>
    <t>Occupational health, wellbeing and welfare</t>
  </si>
  <si>
    <t>General safety</t>
  </si>
  <si>
    <t>High risk activities</t>
  </si>
  <si>
    <t>Clean ventilation systems</t>
  </si>
  <si>
    <t>Work with othrs</t>
  </si>
  <si>
    <t>Dispose of waste</t>
  </si>
  <si>
    <t>Veniltation hygiene knowledge</t>
  </si>
  <si>
    <t>Prepare for ventilation hygiene activities</t>
  </si>
  <si>
    <t>Work with others</t>
  </si>
  <si>
    <t>Monitor and document work</t>
  </si>
  <si>
    <t>Carry out testing</t>
  </si>
  <si>
    <t>Ventilation knowledge</t>
  </si>
  <si>
    <t>Providing information to customers</t>
  </si>
  <si>
    <t>Roles &amp; responsibilities</t>
  </si>
  <si>
    <t>Consolidated mapping to BS 8670-1</t>
  </si>
  <si>
    <t>Table 1 - behavioural competence</t>
  </si>
  <si>
    <t>a) Act ethically and contribute to safe outcomes</t>
  </si>
  <si>
    <t>1-a1</t>
  </si>
  <si>
    <t>Ethical principles to promote safe outcomes, including:
i) respect for life, the law, environment and public good;
ii) honesty and integrity;
iii) accuracy and rigour; and
iv) responsibility for direction, conduct and communication</t>
  </si>
  <si>
    <t>Follow relevant codes or standards of conduct</t>
  </si>
  <si>
    <t>1-a3</t>
  </si>
  <si>
    <t>Respect for diversity and principles of inclusivity</t>
  </si>
  <si>
    <t>1-a4</t>
  </si>
  <si>
    <t>Application of sound judgement including anticipating, identifying, analysing and solving problems to support safe and effective outcomes</t>
  </si>
  <si>
    <r>
      <t xml:space="preserve">b) Demonstrate effective leadership, teamwork and communication as an individual or as a member of a team:
</t>
    </r>
    <r>
      <rPr>
        <sz val="11"/>
        <color theme="1"/>
        <rFont val="Calibri"/>
        <family val="2"/>
      </rPr>
      <t xml:space="preserve">• demonstrate a commitment to strong safety culture;
• collaborate effectively and collectively, as part of a team; and
</t>
    </r>
    <r>
      <rPr>
        <sz val="11"/>
        <color theme="1"/>
        <rFont val="Calibri"/>
        <family val="2"/>
        <scheme val="minor"/>
      </rPr>
      <t>• communicate effectively</t>
    </r>
  </si>
  <si>
    <t>1-b1</t>
  </si>
  <si>
    <t>Visible commitment at all levels to a strong safety culture</t>
  </si>
  <si>
    <t>1-b2</t>
  </si>
  <si>
    <t>Collaboration with others and effective teamworking skills</t>
  </si>
  <si>
    <t>1-b3</t>
  </si>
  <si>
    <t>Effective communication within and between teams, organisations and individuals</t>
  </si>
  <si>
    <t>1-b4</t>
  </si>
  <si>
    <t>Listening and feeding back effectively</t>
  </si>
  <si>
    <t>1-b5</t>
  </si>
  <si>
    <t>Communicating technical information to non-technical audiences</t>
  </si>
  <si>
    <t>1-b6</t>
  </si>
  <si>
    <t>Communicating effectively through use of oral, written, drawn, digital or graphic information in accessible formats</t>
  </si>
  <si>
    <r>
      <t xml:space="preserve">c) Manage individual and contribute to organisational competence:
</t>
    </r>
    <r>
      <rPr>
        <sz val="11"/>
        <color theme="1"/>
        <rFont val="Calibri"/>
        <family val="2"/>
      </rPr>
      <t xml:space="preserve">• manage own competence;
</t>
    </r>
    <r>
      <rPr>
        <sz val="11"/>
        <color theme="1"/>
        <rFont val="Calibri"/>
        <family val="2"/>
        <scheme val="minor"/>
      </rPr>
      <t>• manage competence of others where appropriate; and
• maintain competence and contribute to learning culture</t>
    </r>
  </si>
  <si>
    <t>1-c1</t>
  </si>
  <si>
    <t>Acting within limits of own competence (particularly in relation to building safety) and seeking further appropriate advice where necessary</t>
  </si>
  <si>
    <t>1-c2</t>
  </si>
  <si>
    <t>Maintaining competence including undertaking self-assessment and personal development activities</t>
  </si>
  <si>
    <t>1-c3</t>
  </si>
  <si>
    <t>Managing competence of others including fulfilling dutyholder obligations when making appointments or allocating tasks within teams</t>
  </si>
  <si>
    <t>1-c4</t>
  </si>
  <si>
    <t>Recording, monitoring, analysing and acting to improve outcomes as part of a learning culture</t>
  </si>
  <si>
    <r>
      <t xml:space="preserve">d) Demonstrate personal responsibility and accountability
</t>
    </r>
    <r>
      <rPr>
        <sz val="11"/>
        <color theme="1"/>
        <rFont val="Calibri"/>
        <family val="2"/>
      </rPr>
      <t>• understand personal role and responsibilities with particular reference to safety;
• accept and manage accountability for individual actions; and
• understand responsibility and accountability for collective actions</t>
    </r>
  </si>
  <si>
    <t>1-d1</t>
  </si>
  <si>
    <t>Responsibility for own actions and for the actions of those under their supervision or direction</t>
  </si>
  <si>
    <t>1-d2</t>
  </si>
  <si>
    <t>Managing boundaries / interfaces of responsibility and communicating these effectively to others</t>
  </si>
  <si>
    <t>1-d3</t>
  </si>
  <si>
    <t>Anticipating, identifying and challenging unsafe or inappropriate behaviours and escalating concerns through reporting or whistleblowing mechanisms</t>
  </si>
  <si>
    <t>1-d4</t>
  </si>
  <si>
    <t>Identifying and providing feedback on unsafe process, equipment, procedures, construction products, building systems, standards or quality</t>
  </si>
  <si>
    <t>e) Understand and respect duty of care to others, including to:
•  public and building occupants (including residents);
•  co-workers; and
•  persons outside the project team and respond to reported risks or concerns</t>
  </si>
  <si>
    <t>1-e1</t>
  </si>
  <si>
    <t>Duties and obligations to act in protecting safety of self, colleagues and the public</t>
  </si>
  <si>
    <t>Duty of care to occupants including residents, first responders and people in and around buildings in use</t>
  </si>
  <si>
    <t>1-e3</t>
  </si>
  <si>
    <t>Table 2 - Fire safety, structural safety and public safety</t>
  </si>
  <si>
    <t>a) Understand and contribute to the development and application of fire strategies, practices and technological systems in buildings</t>
  </si>
  <si>
    <t>2-a1</t>
  </si>
  <si>
    <t>Foundation principles of fire safety, including:
i) principles of fire chemistry and physics, including ignition and heat transfer;
ii) the influence of structure, construction product selection and building systems on fire safety performance;
iii) human behaviour and escape requirements; and
iv) methods of fire suppression and how to limit fire growth and spread</t>
  </si>
  <si>
    <t>2-a2</t>
  </si>
  <si>
    <t>Fire safety design concepts and strategies that enable safe use and occupancy of a building including integration of principles of inclusive design</t>
  </si>
  <si>
    <t>2-a3</t>
  </si>
  <si>
    <t>Prevention, mitigation and control functionalities of fire protection technologies and systems that detect, alert, confine fire growth and effluents, suppress ignition and fire, ventilate and secure escape or reduce fire spread; and reduce risks involved in firefighting and rescue</t>
  </si>
  <si>
    <t>b) Understand and contribute to fire safety in buildings through legislative controls:
• design for fire safety; and 
• construct and install in line with compliant design intent</t>
  </si>
  <si>
    <t>2-b1</t>
  </si>
  <si>
    <t>Regulatory and legal framework to protect people and property from fire through fire safety requirements including statutes, building regulations / standards and advisory documentation</t>
  </si>
  <si>
    <t>2-b2</t>
  </si>
  <si>
    <t>Statutory requirements; to aid warning and escape; for facilities to enable access and intervention by fire and rescue services; for containment of fire and to support extinction</t>
  </si>
  <si>
    <t>2-b3</t>
  </si>
  <si>
    <t>Requirements for exchange of fire safety information</t>
  </si>
  <si>
    <t>c) Contribute to fire safety in buildings during occupation</t>
  </si>
  <si>
    <t>2-c1</t>
  </si>
  <si>
    <t>Requirements for audits, inspections and risk assessments so that means of escape and fire protection systems in buildings (including physical and technological means) remain available throughout a building's life, appropriate to occupancy, use, construction and level of fire risk</t>
  </si>
  <si>
    <t>2-c2</t>
  </si>
  <si>
    <t>Maintaining compartmentation and sustaining the function of fire protection systems during occupation and when undertaking works in existing buildings</t>
  </si>
  <si>
    <t>d) Contribute to design, construction and maintenance activities to achieve structural safety of buildings throughout their lifecycle</t>
  </si>
  <si>
    <t>2-d1</t>
  </si>
  <si>
    <t>Key principles of structural design and construction, including characteristics of structural systems and their behaviours under load and in the event of fire</t>
  </si>
  <si>
    <t>2-d2</t>
  </si>
  <si>
    <t>Provisions of building regulations, codes and standards in relation to structural stability of primary structure, secondary structure and fixings</t>
  </si>
  <si>
    <t>2-d3</t>
  </si>
  <si>
    <t>Requirements for maintaining structural safety including instructing, planning or undertaking assessment, inspection, or maintenance tasks</t>
  </si>
  <si>
    <t>2-d4</t>
  </si>
  <si>
    <t>How and when to respond to events which can affect structural safety including how to procure competent specialist advice when necessary</t>
  </si>
  <si>
    <t>e) Contribute to establishing and maintain public health and public safety in buildings</t>
  </si>
  <si>
    <t>2-e1</t>
  </si>
  <si>
    <t>Compliance with all relevant provision of building regulations or applicable codes / standards for public health and public safety (see BS 8670-1 for breakdown of relevant legislation)</t>
  </si>
  <si>
    <t>2-e2</t>
  </si>
  <si>
    <t>Management, maintenance, installation or replacement requirements for construction products or building systems necessary to protect public health and public safety</t>
  </si>
  <si>
    <t>2-e3</t>
  </si>
  <si>
    <t>Inspection, assessment, testing and monitoring requirements relating to public health and public safety</t>
  </si>
  <si>
    <t xml:space="preserve">Table 3 - Managing building safety </t>
  </si>
  <si>
    <t>a) Understand and, where relevant, fulfil roles, responsibilities and duties critical to building safety</t>
  </si>
  <si>
    <t>3-a1</t>
  </si>
  <si>
    <t>Interaction with or fulfilment of duty-holding roles (see BS 8670-1 for list)</t>
  </si>
  <si>
    <t>3-a2</t>
  </si>
  <si>
    <t>Obligations to raise, escalate or flag risks to life safety during the design, manufacture, construction, maintenance or management process including whistleblowing and mandatory reporting regimes</t>
  </si>
  <si>
    <t>3-a3</t>
  </si>
  <si>
    <t>Boundaries of responsibility including the scope of the specific building safety responsibilities or systems under own control</t>
  </si>
  <si>
    <t>b) Understand and contribute to relevant risk assessment processes and activities, including:
• risk assessments, including for fire and structural safety
• safety case development
• design risk management
•  major incident plans
• occupants' and residents' information
• residents' engagement plans</t>
  </si>
  <si>
    <t>Control measures to mitigate risk posed by threats to life safety:</t>
  </si>
  <si>
    <t>3-b1</t>
  </si>
  <si>
    <t>Identify risks and safety issues;</t>
  </si>
  <si>
    <t>3-b2</t>
  </si>
  <si>
    <t>Gather, analyse, use and share data to inform risk assessment;</t>
  </si>
  <si>
    <t>3-b3</t>
  </si>
  <si>
    <t>Use risk assessment process and information to guide actions, decisions and activities;</t>
  </si>
  <si>
    <t>3-b4</t>
  </si>
  <si>
    <t>Develop and implement control measures to mitigate risks posed to safety throughout the building lifecycle</t>
  </si>
  <si>
    <t>c) Manage building safety in occupation, operation, installation and maintenance and refurbishment, including evaluating the requirements of occupants and engaging effectively with them</t>
  </si>
  <si>
    <t>3-c1</t>
  </si>
  <si>
    <t>Good housekeeping and fire safety practices amongst residents</t>
  </si>
  <si>
    <t>3-c2</t>
  </si>
  <si>
    <t>Information, training and education on building safety matters to community and residents as required and in accessible formats</t>
  </si>
  <si>
    <t>3-c3</t>
  </si>
  <si>
    <t>Control of factors affecting building fabric or building systems to maintain fire protection and compartmentation and prevent fire spread</t>
  </si>
  <si>
    <t>3-c4</t>
  </si>
  <si>
    <t>Interaction between building users / residents and building safety taking into account human factors</t>
  </si>
  <si>
    <t>d) Contribute to safe practice in procurement and operational management activities, including pricing, purchasing and contracting so as to prevent building safety outcomes and performance being compromised by decisions about cost or by commercial considerations</t>
  </si>
  <si>
    <t>3-d1</t>
  </si>
  <si>
    <t>Safety implications of procurement pathways, cost management, pricing, purchasing, change control and product selection taking into account:
i) impact of client instructions and procurement decisions on holistic building safety performance
ii) use of alternative construction products, solutions or building systems with potential to affect holistic building safety; and
iii) mitigating actions to avoid building safety being adversely affected by cost, management, specification or commercial decisions</t>
  </si>
  <si>
    <t>3-d2</t>
  </si>
  <si>
    <t>Checking building safety competence of persons undertaking activities linked to safety during specification, design, construction, occupation, operation, installation, maintenance, refurbishment, demolition and necessary mitigating actions</t>
  </si>
  <si>
    <t>e) Understand requirements for insurance, warranty or other protections, including those enabling routes of recourse to address building safety defects</t>
  </si>
  <si>
    <t>3-e1</t>
  </si>
  <si>
    <t>Public, professional, property, construction product and business insurance</t>
  </si>
  <si>
    <t>3-e2</t>
  </si>
  <si>
    <t>Warranties or guarantees on construction products, building systems or building work</t>
  </si>
  <si>
    <t>Table 4 - Knowledge management and communication</t>
  </si>
  <si>
    <t>a) Contribute to the recording of, development, collection, organisation, and sharing of information about the building's design, construction, operation, maintenance and refurbishment throughout the building lifecycle to preserve up-to-date critical building safety information, e.g. the golden thread of information
b) Obtain, record, update, share, safeguard and keep secure information about the building described in a)</t>
  </si>
  <si>
    <t>4-ab1</t>
  </si>
  <si>
    <t>Requirements for documented building safety information at a project, premises and organisational level</t>
  </si>
  <si>
    <t>4-ab2</t>
  </si>
  <si>
    <t>Capture, issue and maintain life safety information; identify records that should be kept and how those should be retained; obtain and manage access to life safety information; maintain the golden thread of information, including (but not limited to)... (see BS 8670-1 for list)</t>
  </si>
  <si>
    <t>4-ab3</t>
  </si>
  <si>
    <t>Research to obtain information, or identify and highlight missing information, relevant to building safety, especially in existing buildings</t>
  </si>
  <si>
    <t>4-ab4</t>
  </si>
  <si>
    <t>Requirements for information to be available to building occupants including residents, visitors and staff</t>
  </si>
  <si>
    <t>4-ab5</t>
  </si>
  <si>
    <t>Implementation of security minded practices in managing information</t>
  </si>
  <si>
    <t>c) Effectively communicate issues relating to risk or safety with occupants including residents, clients and members of the project or management teams</t>
  </si>
  <si>
    <t>4-c1</t>
  </si>
  <si>
    <t>Requirements / obligations and duties for transparency regarding the provision of building safety information, communication, consultation and response to occupants (including residents), emergency services or persons otherwise affected by building and building work, such as dutyholders, clients and project team members</t>
  </si>
  <si>
    <t>4-c2</t>
  </si>
  <si>
    <t>Balanced, proportionate and factual explanation of where risks to life safety have been identified, the potential consequences, and need for clear recommendations for mitigating measures</t>
  </si>
  <si>
    <t>Table 5 - Buildings as systems, building systems and construction products</t>
  </si>
  <si>
    <t>a) Coordinate building design, management or construction activities to ensure holistic building safety</t>
  </si>
  <si>
    <t>5-a1</t>
  </si>
  <si>
    <t>Appropriate selection for intended use so that construction products and building systems function individually and together to maintain building safety and consider buildings as holistic systems</t>
  </si>
  <si>
    <t>5-a2</t>
  </si>
  <si>
    <t>Impact of installation quality on construction product and building system performance and need for quality assurance and quality management processes</t>
  </si>
  <si>
    <t>5-a3</t>
  </si>
  <si>
    <t>Requirements for construction product durability over time taking building use into account</t>
  </si>
  <si>
    <t>5-a4</t>
  </si>
  <si>
    <t>Take into account location and context in construction product performance and selection, e.g. proximity to boundary, boundary conditions (fire resistance, water resistance), size, distance, environmental considerations, geometry</t>
  </si>
  <si>
    <t>b) Understand construction products, and building system characteristics, and utilise testing, assessment and maintenance information and procedures to minimise risks to safety throughout the building lifecycle</t>
  </si>
  <si>
    <t>5-b1</t>
  </si>
  <si>
    <t>Use of construction product or building system testing information including certification, classification and industry-approved or industry-recognised standards (alongside as-built design and construction information on existing buildings), to inform design, specification, construction, installation and management decisions</t>
  </si>
  <si>
    <t>5-b2</t>
  </si>
  <si>
    <t>Maintenance requirements for construction products and building systems through the building lifecycle, including planning, procuring, monitoring, undertaking or managing maintenance of building fabric, fire protection or life safety systems</t>
  </si>
  <si>
    <t>5-b3</t>
  </si>
  <si>
    <t>Replacement (and safe disposal) of construction products and building systems at the end of their lifecycle to maintain building safety</t>
  </si>
  <si>
    <t>5-b4</t>
  </si>
  <si>
    <t>Procedures for notification of building operators, suppliers and manufacturers where defects or maloperation issues are found in construction products or building systems which impact on building safety</t>
  </si>
  <si>
    <t>Consolidated mapping to CPC whitepaper [Level E]</t>
  </si>
  <si>
    <t>Responsibility &amp; accountability</t>
  </si>
  <si>
    <t>E1-1</t>
  </si>
  <si>
    <t>Hierarchy of competence</t>
  </si>
  <si>
    <t>Recognise the organisation's construction products competence hierarchy and how to operate within it</t>
  </si>
  <si>
    <t>E1-2</t>
  </si>
  <si>
    <t>Scope of selecting and proposing construction products</t>
  </si>
  <si>
    <t>Understand that at this level you cannot make a construction product choice, substitution or recommendation</t>
  </si>
  <si>
    <t>E1-3</t>
  </si>
  <si>
    <t>Responsibilities and accountabilities regarding organisational rules</t>
  </si>
  <si>
    <t>Understand your responsibility to follow organisational rules about construction products</t>
  </si>
  <si>
    <t>E1-4</t>
  </si>
  <si>
    <t>Levels of information necessary to perform tasks with construction products without making assumptions</t>
  </si>
  <si>
    <t>Follow the organisation's rules on levels of information needed to supply or use a construction product or product information without making assumptions</t>
  </si>
  <si>
    <t>E1-6</t>
  </si>
  <si>
    <t>Communicating information on construction products</t>
  </si>
  <si>
    <t>Know that it is your responsibility to accurately reflect the construction product(s) according to the relevant competent information or authority and not go beyond that</t>
  </si>
  <si>
    <t>Construction product performance and characteristics</t>
  </si>
  <si>
    <t>E2-1</t>
  </si>
  <si>
    <t>Construction products and their application</t>
  </si>
  <si>
    <t>Recognise the requirement for a construction product, locate information from approved sources and recite what the construction product is, what it is made of, its performance and characteristics</t>
  </si>
  <si>
    <t>E2-2</t>
  </si>
  <si>
    <t>Content of product information management</t>
  </si>
  <si>
    <t>Duplicate and relay product information and identify missing product information, where appropriate seeking guidance for resolution</t>
  </si>
  <si>
    <t>E2-3</t>
  </si>
  <si>
    <t>Scopes and limitations</t>
  </si>
  <si>
    <t>Identify and recite construction product limitations and scope</t>
  </si>
  <si>
    <t>Regulations, standards and certification</t>
  </si>
  <si>
    <t>E3-1</t>
  </si>
  <si>
    <t>Regulatory oversight</t>
  </si>
  <si>
    <t>Be aware that there is a framework of legislation, regulations and standards that should be worked to when using construction products and the consequences of not operating within these requirements</t>
  </si>
  <si>
    <t>E3-4</t>
  </si>
  <si>
    <t>Verifying product information</t>
  </si>
  <si>
    <t>Be aware of the Code for Construction Product Information and how it is utilised</t>
  </si>
  <si>
    <t>E3-5</t>
  </si>
  <si>
    <t>Conformity marking</t>
  </si>
  <si>
    <t>Be aware that the CE / UKCA / UKNI marks demonstrate that the manufacturer has declared a performance level against required characteristics</t>
  </si>
  <si>
    <t>E3-6</t>
  </si>
  <si>
    <t>Absence of conformity marking</t>
  </si>
  <si>
    <t>Be aware that not all construction products can be conformity marked</t>
  </si>
  <si>
    <t>E3-7</t>
  </si>
  <si>
    <t>Third party certification</t>
  </si>
  <si>
    <t>Be aware that  third party certification schemes assure a stated level of performance for certain characteristics</t>
  </si>
  <si>
    <t>E3-8</t>
  </si>
  <si>
    <t>Test reports</t>
  </si>
  <si>
    <t>Be aware that certain construction products are supported by direct test reports</t>
  </si>
  <si>
    <t>Installation</t>
  </si>
  <si>
    <t>Installation information</t>
  </si>
  <si>
    <t>Recite and relay installation methods according to the relevant competent information or authority</t>
  </si>
  <si>
    <t>Durability, service life and maintenance</t>
  </si>
  <si>
    <t>E6-1</t>
  </si>
  <si>
    <t>Consideration for durability, service life and maintenance requirements</t>
  </si>
  <si>
    <t>Know that construction products will have maintenance requirements and where to find them</t>
  </si>
  <si>
    <t>E6-2</t>
  </si>
  <si>
    <t>Setting durability, service life and maintenance requirements</t>
  </si>
  <si>
    <t>Warranties and guarantees</t>
  </si>
  <si>
    <t>E7-2</t>
  </si>
  <si>
    <t>Communicating warranties and guarantees</t>
  </si>
  <si>
    <r>
      <t xml:space="preserve">Identify whether the product comes with a warranty or guarantee, and relay product information without interpretation </t>
    </r>
    <r>
      <rPr>
        <i/>
        <sz val="8"/>
        <color theme="1"/>
        <rFont val="Calibri"/>
        <family val="2"/>
        <scheme val="minor"/>
      </rPr>
      <t>(In this context, warranties and guarantees are limited to those extending to construction products, built environment systems and workmanship)</t>
    </r>
  </si>
  <si>
    <t>Storage and handling</t>
  </si>
  <si>
    <t>E8-1</t>
  </si>
  <si>
    <t>Information for storage and handling</t>
  </si>
  <si>
    <t>Recite and relay storage and handling requirements according to the relevant competent information on authority</t>
  </si>
  <si>
    <t>E8-2</t>
  </si>
  <si>
    <t>Actions of storage and handling</t>
  </si>
  <si>
    <t>Follow storage and handling requirements according to the relevant competent information or authority</t>
  </si>
  <si>
    <t>Competence and maintenance</t>
  </si>
  <si>
    <t>Personal competence</t>
  </si>
  <si>
    <t>Demonstrate a commitment to ongoing learning and development, undergo periodic review of competence and undertake training and development as required</t>
  </si>
  <si>
    <t>Consolidated mapping to CPC whitepaper [Level D]</t>
  </si>
  <si>
    <t>D1-1</t>
  </si>
  <si>
    <t>Understand the organisation's construction products competence hierarchy and how to obtain advice and raise concerns as appropriate within it</t>
  </si>
  <si>
    <t>D1-2</t>
  </si>
  <si>
    <t>Understand that at this level that you may propose alternative products within direct scope of application meeting the stated requirements but cannot make a product selection or substitution recommendation as this incurs a design responsibility</t>
  </si>
  <si>
    <t>D1-3</t>
  </si>
  <si>
    <t>Understand your responsibility to follow organisational rules to achieve built environment safety, balanced value assessment and support for early supply chain engagement and collaboration, together with minimising personal and organisational liability and reputational risks</t>
  </si>
  <si>
    <t>D1-4</t>
  </si>
  <si>
    <t>Follow and understand the organisation's rules on levels of information needed to supply or use construction product, product information or propose for consideration an alternative construction product within a direct scope of application without making assumptions</t>
  </si>
  <si>
    <t>Understand and explain the requirements for the construction product and its performance, characteristics and approved uses for various built environment scenarios or situations</t>
  </si>
  <si>
    <t>D2-2</t>
  </si>
  <si>
    <t>Recognise where product information is incomplete, inaccurate or out of date and where appropriate seek guidance for resolution</t>
  </si>
  <si>
    <t>D2-3</t>
  </si>
  <si>
    <t>Understand and explain performance scope / limitations of a construction project</t>
  </si>
  <si>
    <t>D3-1</t>
  </si>
  <si>
    <t>Be aware of the regulatory oversite associated with construction products and the consequences of deviating from guidance and regulations</t>
  </si>
  <si>
    <t>D3-2</t>
  </si>
  <si>
    <t>Regulations and guidance</t>
  </si>
  <si>
    <t>Confirm as necessary that instructions, controls and procedures for construction products are compliance with relevant regulations including those for materials and workmanship</t>
  </si>
  <si>
    <t>D3-4</t>
  </si>
  <si>
    <t>Understand the Code for Construction Product Information and how it is utilised</t>
  </si>
  <si>
    <t>D3-5</t>
  </si>
  <si>
    <t>Understand the content of the Declaration of Performance (where available) and be able to compare products intended for the same direct scope of application</t>
  </si>
  <si>
    <t>D3-6</t>
  </si>
  <si>
    <t>Understand that not all construction products fall within the scope of a harmonised or designated standard or a European or UK assessment document and therefore cannot be conformity marked</t>
  </si>
  <si>
    <t>D3-7</t>
  </si>
  <si>
    <t>Understand that third party certification identifies a construction product's fitness for use in specific applications when following appropriate levels of workmanship</t>
  </si>
  <si>
    <t>D3-8</t>
  </si>
  <si>
    <t>Understand that a test report identifies a construction product's performance in a single application when following appropriate levels of workmanship</t>
  </si>
  <si>
    <t>Products as part of a build environment system, including substitution / value engineering</t>
  </si>
  <si>
    <t>D4-1</t>
  </si>
  <si>
    <t>Holistic built environment systems</t>
  </si>
  <si>
    <t>Understand and explain how the construction product's performance contributes to the built environment safety according to the application</t>
  </si>
  <si>
    <t>D4-2</t>
  </si>
  <si>
    <t>Managing performances to satisfy application in different levels of scopes of application</t>
  </si>
  <si>
    <t>Know that systems are tested with specific construction products and that substitution may impact the conformance or compliance of that system; and that review, evaluation and approval must be sought</t>
  </si>
  <si>
    <t>Explain the installation method for the construction product</t>
  </si>
  <si>
    <t xml:space="preserve">Explain maintenance requirements, limitations and service life of a construction product over time in a direct scope of application </t>
  </si>
  <si>
    <t>D7-2</t>
  </si>
  <si>
    <t>Understand and explain the principles of warranties / guarantees, what would be included, excluded and required to maintain them</t>
  </si>
  <si>
    <t>D7-4</t>
  </si>
  <si>
    <t>Risk assessing deviation from standard warranties and guarantees</t>
  </si>
  <si>
    <t>Understand that there may be bespoke warranties or guarantees available, but that you cannot offer any such solution without direct confirmation from the individual with appropriate authority as this impacts on an organisation's liability</t>
  </si>
  <si>
    <t>D8-1</t>
  </si>
  <si>
    <t>Understand and explain product information regarding requirements on the storage and handling of construction products</t>
  </si>
  <si>
    <t>D8-2</t>
  </si>
  <si>
    <t>Confirm the requirements of storage and handling are met and the performance of the construction products is not compromised</t>
  </si>
  <si>
    <t>Work Safely</t>
  </si>
  <si>
    <t>Air Hygiene</t>
  </si>
  <si>
    <t>Grease Hygiene</t>
  </si>
  <si>
    <t>Consulting, listening to and engaging with occupants or others who are or could be affected by work (including older and disabled people) and responding appropriately</t>
  </si>
  <si>
    <t>Ventilation hygiene knowledge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</si>
</sst>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i/>
      <sz val="11"/>
      <color theme="1"/>
      <name val="Calibri"/>
      <family val="2"/>
      <scheme val="minor"/>
    </font>
    <font>
      <b/>
      <u/>
      <sz val="11"/>
      <color theme="1"/>
      <name val="Calibri"/>
      <family val="2"/>
      <scheme val="minor"/>
    </font>
    <font>
      <b/>
      <u/>
      <sz val="14"/>
      <color theme="1"/>
      <name val="Calibri"/>
      <family val="2"/>
      <scheme val="minor"/>
    </font>
    <font>
      <sz val="11"/>
      <name val="Calibri"/>
      <family val="2"/>
      <scheme val="minor"/>
    </font>
    <font>
      <b/>
      <sz val="11"/>
      <name val="Calibri"/>
      <family val="2"/>
      <scheme val="minor"/>
    </font>
    <font>
      <sz val="8"/>
      <color theme="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sz val="11"/>
      <color theme="1"/>
      <name val="Calibri"/>
      <family val="2"/>
    </font>
    <font>
      <sz val="11"/>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i/>
      <sz val="8"/>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D7F5F4"/>
        <bgColor indexed="64"/>
      </patternFill>
    </fill>
    <fill>
      <patternFill patternType="solid">
        <fgColor theme="0"/>
        <bgColor indexed="64"/>
      </patternFill>
    </fill>
    <fill>
      <patternFill patternType="solid">
        <fgColor theme="9" tint="0.79998168889431442"/>
        <bgColor indexed="64"/>
      </patternFill>
    </fill>
    <fill>
      <patternFill patternType="solid">
        <fgColor rgb="FFC0000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3499862666707357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cellStyleXfs>
  <cellXfs count="210">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1" fillId="0" borderId="0" xfId="0" applyFont="1" applyAlignment="1">
      <alignment vertical="center"/>
    </xf>
    <xf numFmtId="0" fontId="2" fillId="0" borderId="0" xfId="1" applyAlignment="1">
      <alignment vertical="center"/>
    </xf>
    <xf numFmtId="0" fontId="1" fillId="2" borderId="1" xfId="0" applyFont="1" applyFill="1" applyBorder="1" applyAlignment="1">
      <alignment horizontal="center" vertical="center" wrapText="1"/>
    </xf>
    <xf numFmtId="0" fontId="6" fillId="0" borderId="0" xfId="0" applyFont="1" applyAlignment="1">
      <alignment vertical="center"/>
    </xf>
    <xf numFmtId="0" fontId="5" fillId="0" borderId="0" xfId="0" applyFont="1" applyAlignment="1">
      <alignment wrapText="1"/>
    </xf>
    <xf numFmtId="0" fontId="1" fillId="0" borderId="1" xfId="0" applyFont="1" applyBorder="1" applyAlignment="1">
      <alignment vertical="center" wrapText="1"/>
    </xf>
    <xf numFmtId="0" fontId="0" fillId="0" borderId="0" xfId="0" applyAlignment="1">
      <alignment horizontal="center" vertical="center"/>
    </xf>
    <xf numFmtId="0" fontId="1" fillId="0" borderId="4" xfId="0" applyFont="1" applyBorder="1" applyAlignment="1">
      <alignment horizontal="center" vertical="center" wrapText="1"/>
    </xf>
    <xf numFmtId="0" fontId="1" fillId="0" borderId="16" xfId="0" applyFont="1" applyBorder="1" applyAlignment="1">
      <alignment horizontal="center" vertical="center" wrapText="1"/>
    </xf>
    <xf numFmtId="0" fontId="4" fillId="0" borderId="0" xfId="0" applyFont="1" applyAlignment="1">
      <alignment horizontal="left" vertical="center" wrapText="1"/>
    </xf>
    <xf numFmtId="0" fontId="1" fillId="0" borderId="0" xfId="0" applyFont="1"/>
    <xf numFmtId="0" fontId="2" fillId="0" borderId="0" xfId="1" quotePrefix="1" applyAlignment="1">
      <alignment vertical="center"/>
    </xf>
    <xf numFmtId="0" fontId="1" fillId="0" borderId="0" xfId="0" applyFont="1" applyAlignment="1">
      <alignment vertical="center" wrapText="1"/>
    </xf>
    <xf numFmtId="0" fontId="1" fillId="0" borderId="1" xfId="0" applyFont="1" applyBorder="1" applyAlignment="1">
      <alignment vertical="center"/>
    </xf>
    <xf numFmtId="0" fontId="1" fillId="2"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0" borderId="0" xfId="0" applyFont="1" applyAlignment="1">
      <alignment horizontal="left" vertical="center" wrapText="1"/>
    </xf>
    <xf numFmtId="0" fontId="1" fillId="2" borderId="1" xfId="0" applyFont="1" applyFill="1" applyBorder="1" applyAlignment="1">
      <alignment vertical="center" wrapText="1"/>
    </xf>
    <xf numFmtId="0" fontId="1" fillId="2" borderId="14" xfId="0" applyFont="1" applyFill="1" applyBorder="1" applyAlignment="1">
      <alignment horizontal="left" vertical="center" wrapText="1"/>
    </xf>
    <xf numFmtId="0" fontId="0" fillId="0" borderId="1" xfId="0" applyBorder="1" applyAlignment="1">
      <alignment vertical="center" wrapText="1"/>
    </xf>
    <xf numFmtId="0" fontId="7" fillId="0" borderId="1" xfId="0" applyFont="1" applyBorder="1" applyAlignment="1">
      <alignment vertical="center" wrapText="1"/>
    </xf>
    <xf numFmtId="0" fontId="4" fillId="0" borderId="0" xfId="0" applyFont="1" applyAlignment="1">
      <alignment vertical="center"/>
    </xf>
    <xf numFmtId="0" fontId="0" fillId="0" borderId="0" xfId="0" applyAlignment="1">
      <alignment horizontal="left" vertical="center" wrapText="1" indent="2"/>
    </xf>
    <xf numFmtId="0" fontId="10" fillId="0" borderId="0" xfId="0" applyFont="1" applyAlignment="1">
      <alignment vertical="center"/>
    </xf>
    <xf numFmtId="0" fontId="0" fillId="0" borderId="0" xfId="0" applyAlignment="1">
      <alignment horizontal="left" vertical="center" indent="2"/>
    </xf>
    <xf numFmtId="0" fontId="11" fillId="7" borderId="1" xfId="0" applyFont="1" applyFill="1" applyBorder="1" applyAlignment="1">
      <alignment vertical="center"/>
    </xf>
    <xf numFmtId="0" fontId="1" fillId="0" borderId="0" xfId="0" quotePrefix="1" applyFont="1"/>
    <xf numFmtId="0" fontId="0" fillId="0" borderId="2" xfId="0" applyBorder="1" applyAlignment="1">
      <alignment vertical="center" wrapText="1"/>
    </xf>
    <xf numFmtId="0" fontId="1" fillId="2" borderId="2" xfId="0" applyFont="1" applyFill="1" applyBorder="1" applyAlignment="1">
      <alignment horizontal="center" vertical="center" wrapText="1"/>
    </xf>
    <xf numFmtId="0" fontId="2" fillId="0" borderId="0" xfId="1" applyAlignment="1">
      <alignment horizontal="center" vertical="center"/>
    </xf>
    <xf numFmtId="0" fontId="1" fillId="0" borderId="0" xfId="0" applyFont="1" applyAlignment="1">
      <alignment horizontal="center"/>
    </xf>
    <xf numFmtId="0" fontId="1" fillId="2" borderId="14" xfId="0" applyFont="1" applyFill="1" applyBorder="1" applyAlignment="1">
      <alignment horizontal="center" vertical="center" wrapText="1"/>
    </xf>
    <xf numFmtId="0" fontId="2" fillId="0" borderId="0" xfId="1" applyBorder="1" applyAlignment="1">
      <alignment horizontal="center"/>
    </xf>
    <xf numFmtId="0" fontId="9" fillId="0" borderId="0" xfId="0" applyFont="1" applyAlignment="1">
      <alignment vertical="center" textRotation="90" wrapText="1"/>
    </xf>
    <xf numFmtId="0" fontId="0" fillId="0" borderId="5" xfId="0" applyBorder="1" applyAlignment="1">
      <alignment vertical="center" wrapText="1"/>
    </xf>
    <xf numFmtId="0" fontId="13" fillId="0" borderId="1" xfId="0" applyFont="1" applyBorder="1" applyAlignment="1">
      <alignment vertical="center" wrapText="1"/>
    </xf>
    <xf numFmtId="0" fontId="0" fillId="0" borderId="22" xfId="0" applyBorder="1" applyAlignment="1">
      <alignment horizontal="center" vertical="center" wrapText="1"/>
    </xf>
    <xf numFmtId="0" fontId="0" fillId="0" borderId="18" xfId="0" applyBorder="1" applyAlignment="1">
      <alignment horizontal="center" vertical="center" wrapText="1"/>
    </xf>
    <xf numFmtId="0" fontId="2" fillId="0" borderId="15" xfId="1" applyBorder="1" applyAlignment="1">
      <alignment vertical="center"/>
    </xf>
    <xf numFmtId="0" fontId="2" fillId="0" borderId="13" xfId="1" applyFill="1" applyBorder="1" applyAlignment="1">
      <alignment horizontal="left" vertical="center"/>
    </xf>
    <xf numFmtId="0" fontId="2" fillId="0" borderId="17" xfId="1" applyBorder="1"/>
    <xf numFmtId="0" fontId="2" fillId="0" borderId="3" xfId="1" applyBorder="1"/>
    <xf numFmtId="0" fontId="7" fillId="0" borderId="2" xfId="1" applyFont="1" applyBorder="1"/>
    <xf numFmtId="0" fontId="1" fillId="2" borderId="6"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7"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 fillId="4" borderId="0" xfId="0" applyFont="1" applyFill="1" applyAlignment="1">
      <alignment horizontal="center" vertical="center" wrapText="1"/>
    </xf>
    <xf numFmtId="0" fontId="0" fillId="0" borderId="23" xfId="0" applyBorder="1" applyAlignment="1">
      <alignment horizontal="center" vertical="center" wrapText="1"/>
    </xf>
    <xf numFmtId="0" fontId="0" fillId="6" borderId="24" xfId="0" applyFill="1" applyBorder="1" applyAlignment="1">
      <alignment horizontal="center" vertical="center" wrapText="1"/>
    </xf>
    <xf numFmtId="0" fontId="2" fillId="0" borderId="13" xfId="1" applyBorder="1" applyAlignment="1">
      <alignment vertical="center"/>
    </xf>
    <xf numFmtId="0" fontId="2" fillId="0" borderId="19" xfId="1" applyBorder="1" applyAlignment="1">
      <alignment vertical="center"/>
    </xf>
    <xf numFmtId="0" fontId="2" fillId="0" borderId="28" xfId="1" applyBorder="1" applyAlignment="1">
      <alignment horizontal="left" vertical="center" wrapText="1"/>
    </xf>
    <xf numFmtId="0" fontId="2" fillId="0" borderId="5" xfId="1" applyBorder="1" applyAlignment="1">
      <alignment vertical="center"/>
    </xf>
    <xf numFmtId="0" fontId="1" fillId="0" borderId="25" xfId="0" applyFont="1" applyBorder="1" applyAlignment="1">
      <alignment horizontal="center" vertical="center" wrapText="1"/>
    </xf>
    <xf numFmtId="0" fontId="0" fillId="0" borderId="27" xfId="0" applyBorder="1" applyAlignment="1">
      <alignment horizontal="center" vertical="center" wrapText="1"/>
    </xf>
    <xf numFmtId="0" fontId="0" fillId="6" borderId="18" xfId="0" applyFill="1" applyBorder="1" applyAlignment="1">
      <alignment horizontal="center" vertical="center" wrapText="1"/>
    </xf>
    <xf numFmtId="0" fontId="0" fillId="6" borderId="23" xfId="0" applyFill="1" applyBorder="1" applyAlignment="1">
      <alignment horizontal="center" vertical="center" wrapText="1"/>
    </xf>
    <xf numFmtId="0" fontId="0" fillId="6" borderId="27" xfId="0" applyFill="1" applyBorder="1" applyAlignment="1">
      <alignment horizontal="center" vertical="center" wrapText="1"/>
    </xf>
    <xf numFmtId="0" fontId="2" fillId="0" borderId="12" xfId="1" applyFill="1" applyBorder="1" applyAlignment="1">
      <alignment horizontal="left" vertical="center"/>
    </xf>
    <xf numFmtId="0" fontId="1" fillId="2" borderId="6" xfId="0" applyFont="1" applyFill="1" applyBorder="1" applyAlignment="1">
      <alignment horizontal="left" vertical="center" wrapText="1"/>
    </xf>
    <xf numFmtId="0" fontId="9" fillId="0" borderId="0" xfId="0" applyFont="1" applyAlignment="1">
      <alignment vertical="center" textRotation="90"/>
    </xf>
    <xf numFmtId="0" fontId="0" fillId="6" borderId="29" xfId="0" applyFill="1" applyBorder="1" applyAlignment="1">
      <alignment horizontal="center" vertical="center" wrapText="1"/>
    </xf>
    <xf numFmtId="0" fontId="0" fillId="0" borderId="29" xfId="0" applyBorder="1" applyAlignment="1">
      <alignment horizontal="center" vertical="center" wrapText="1"/>
    </xf>
    <xf numFmtId="0" fontId="1" fillId="0" borderId="30" xfId="0" applyFont="1" applyBorder="1" applyAlignment="1">
      <alignment horizontal="center" vertical="center"/>
    </xf>
    <xf numFmtId="0" fontId="2" fillId="0" borderId="31" xfId="1" applyBorder="1" applyAlignment="1">
      <alignment vertical="center"/>
    </xf>
    <xf numFmtId="0" fontId="2" fillId="0" borderId="32" xfId="1" applyBorder="1" applyAlignment="1">
      <alignment vertical="center" wrapText="1"/>
    </xf>
    <xf numFmtId="0" fontId="0" fillId="0" borderId="30" xfId="0" applyBorder="1" applyAlignment="1">
      <alignment horizontal="center" vertical="center" wrapText="1"/>
    </xf>
    <xf numFmtId="0" fontId="0" fillId="6" borderId="30" xfId="0" applyFill="1" applyBorder="1" applyAlignment="1">
      <alignment horizontal="center" vertical="center" wrapText="1"/>
    </xf>
    <xf numFmtId="0" fontId="0" fillId="6" borderId="21" xfId="0" applyFill="1" applyBorder="1" applyAlignment="1">
      <alignment horizontal="center" vertical="center" wrapText="1"/>
    </xf>
    <xf numFmtId="0" fontId="1" fillId="2" borderId="9" xfId="0" applyFont="1" applyFill="1" applyBorder="1" applyAlignment="1">
      <alignment horizontal="center" vertical="center"/>
    </xf>
    <xf numFmtId="0" fontId="14" fillId="2" borderId="3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7" fillId="0" borderId="30" xfId="1" applyFont="1" applyBorder="1" applyAlignment="1">
      <alignment horizontal="center" vertical="center" wrapText="1"/>
    </xf>
    <xf numFmtId="0" fontId="7" fillId="0" borderId="23" xfId="1" applyFont="1" applyBorder="1" applyAlignment="1">
      <alignment horizontal="center" vertical="center"/>
    </xf>
    <xf numFmtId="0" fontId="7" fillId="0" borderId="27" xfId="1" applyFont="1" applyBorder="1" applyAlignment="1">
      <alignment horizontal="center" vertical="center" wrapText="1"/>
    </xf>
    <xf numFmtId="0" fontId="7" fillId="0" borderId="18" xfId="1" applyFont="1" applyBorder="1" applyAlignment="1">
      <alignment horizontal="center" vertical="center"/>
    </xf>
    <xf numFmtId="0" fontId="7" fillId="2" borderId="34" xfId="1" applyFont="1" applyFill="1" applyBorder="1" applyAlignment="1">
      <alignment horizontal="center" vertical="center" wrapText="1"/>
    </xf>
    <xf numFmtId="0" fontId="7" fillId="2" borderId="31" xfId="1" applyFont="1" applyFill="1" applyBorder="1" applyAlignment="1">
      <alignment vertical="center"/>
    </xf>
    <xf numFmtId="0" fontId="7" fillId="2" borderId="33" xfId="1" applyFont="1" applyFill="1" applyBorder="1" applyAlignment="1">
      <alignment horizontal="left" vertical="center" wrapText="1"/>
    </xf>
    <xf numFmtId="0" fontId="0" fillId="0" borderId="1" xfId="0" applyBorder="1" applyAlignment="1">
      <alignment horizontal="left" vertical="center" wrapText="1"/>
    </xf>
    <xf numFmtId="0" fontId="1" fillId="8" borderId="1" xfId="0" applyFont="1" applyFill="1" applyBorder="1" applyAlignment="1">
      <alignment wrapText="1"/>
    </xf>
    <xf numFmtId="0" fontId="0" fillId="0" borderId="1" xfId="0" quotePrefix="1" applyBorder="1" applyAlignment="1">
      <alignment vertical="center" wrapText="1"/>
    </xf>
    <xf numFmtId="0" fontId="2" fillId="0" borderId="1" xfId="1" applyBorder="1" applyAlignment="1">
      <alignment horizontal="left" vertical="center" wrapText="1"/>
    </xf>
    <xf numFmtId="0" fontId="1" fillId="2" borderId="36"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0" fillId="5" borderId="6" xfId="0" applyFill="1" applyBorder="1" applyAlignment="1">
      <alignment horizontal="left" vertical="center" wrapText="1"/>
    </xf>
    <xf numFmtId="0" fontId="0" fillId="5" borderId="7" xfId="0" applyFill="1" applyBorder="1" applyAlignment="1">
      <alignment horizontal="left" vertical="center" wrapText="1"/>
    </xf>
    <xf numFmtId="0" fontId="1" fillId="0" borderId="1" xfId="0" applyFont="1" applyBorder="1" applyAlignment="1">
      <alignment horizontal="left" vertical="center" wrapText="1"/>
    </xf>
    <xf numFmtId="0" fontId="2" fillId="5" borderId="5" xfId="1" applyFill="1" applyBorder="1" applyAlignment="1">
      <alignment horizontal="left" vertical="top"/>
    </xf>
    <xf numFmtId="0" fontId="2" fillId="5" borderId="8" xfId="1" applyFill="1" applyBorder="1" applyAlignment="1">
      <alignment horizontal="left" vertical="top"/>
    </xf>
    <xf numFmtId="0" fontId="1" fillId="0" borderId="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0" xfId="0" applyFont="1" applyBorder="1" applyAlignment="1">
      <alignment horizontal="center" vertical="center" wrapText="1"/>
    </xf>
    <xf numFmtId="0" fontId="1" fillId="3" borderId="16" xfId="0" applyFont="1" applyFill="1" applyBorder="1" applyAlignment="1">
      <alignment horizontal="center" vertical="center"/>
    </xf>
    <xf numFmtId="0" fontId="1" fillId="3" borderId="0" xfId="0" applyFont="1" applyFill="1" applyAlignment="1">
      <alignment horizontal="center" vertical="center"/>
    </xf>
    <xf numFmtId="0" fontId="1" fillId="0" borderId="23" xfId="0" applyFont="1" applyBorder="1" applyAlignment="1">
      <alignment horizontal="center" vertical="center" wrapText="1"/>
    </xf>
    <xf numFmtId="0" fontId="1" fillId="0" borderId="27" xfId="0" applyFont="1" applyBorder="1" applyAlignment="1">
      <alignment horizontal="center" vertical="center" wrapText="1"/>
    </xf>
    <xf numFmtId="0" fontId="12" fillId="7" borderId="1" xfId="0" applyFont="1" applyFill="1" applyBorder="1" applyAlignment="1">
      <alignment horizontal="left" vertical="center" wrapText="1"/>
    </xf>
    <xf numFmtId="0" fontId="1" fillId="0" borderId="1" xfId="0" applyFont="1" applyBorder="1" applyAlignment="1">
      <alignment horizontal="left" vertical="center"/>
    </xf>
    <xf numFmtId="0" fontId="2" fillId="0" borderId="1" xfId="1" applyBorder="1" applyAlignment="1"/>
    <xf numFmtId="0" fontId="0" fillId="0" borderId="2" xfId="0" applyBorder="1" applyAlignment="1">
      <alignment horizontal="left" vertical="center" wrapText="1"/>
    </xf>
    <xf numFmtId="0" fontId="0" fillId="0" borderId="17" xfId="0" applyBorder="1" applyAlignment="1">
      <alignment horizontal="left" vertical="center" wrapText="1"/>
    </xf>
    <xf numFmtId="0" fontId="0" fillId="0" borderId="3" xfId="0" applyBorder="1" applyAlignment="1">
      <alignment horizontal="left" vertical="center" wrapText="1"/>
    </xf>
    <xf numFmtId="0" fontId="1" fillId="2" borderId="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9" borderId="1" xfId="0" applyFont="1" applyFill="1" applyBorder="1" applyAlignment="1">
      <alignment horizontal="center" vertical="center" textRotation="90" wrapText="1"/>
    </xf>
    <xf numFmtId="0" fontId="7" fillId="0" borderId="2" xfId="1" applyFont="1" applyBorder="1" applyAlignment="1">
      <alignment horizontal="left" vertical="center"/>
    </xf>
    <xf numFmtId="0" fontId="7" fillId="0" borderId="17" xfId="1" applyFont="1" applyBorder="1" applyAlignment="1">
      <alignment horizontal="left" vertical="center"/>
    </xf>
    <xf numFmtId="0" fontId="7" fillId="0" borderId="3" xfId="1" applyFont="1" applyBorder="1" applyAlignment="1">
      <alignment horizontal="left" vertical="center"/>
    </xf>
    <xf numFmtId="0" fontId="7" fillId="0" borderId="2" xfId="0" applyFont="1" applyBorder="1" applyAlignment="1">
      <alignment horizontal="left" vertical="center" wrapText="1"/>
    </xf>
    <xf numFmtId="0" fontId="7" fillId="0" borderId="17" xfId="0" applyFont="1" applyBorder="1" applyAlignment="1">
      <alignment horizontal="left" vertical="center" wrapText="1"/>
    </xf>
    <xf numFmtId="0" fontId="7" fillId="0" borderId="3" xfId="0" applyFont="1" applyBorder="1" applyAlignment="1">
      <alignment horizontal="left" vertical="center" wrapText="1"/>
    </xf>
    <xf numFmtId="0" fontId="12" fillId="7" borderId="2" xfId="0" applyFont="1" applyFill="1" applyBorder="1" applyAlignment="1">
      <alignment horizontal="left" vertical="center" wrapText="1"/>
    </xf>
    <xf numFmtId="0" fontId="12" fillId="7" borderId="17" xfId="0" applyFont="1" applyFill="1" applyBorder="1" applyAlignment="1">
      <alignment horizontal="left" vertical="center" wrapText="1"/>
    </xf>
    <xf numFmtId="0" fontId="12" fillId="7" borderId="3" xfId="0" applyFont="1" applyFill="1" applyBorder="1" applyAlignment="1">
      <alignment horizontal="left" vertical="center" wrapText="1"/>
    </xf>
    <xf numFmtId="0" fontId="2" fillId="0" borderId="2" xfId="1" applyBorder="1" applyAlignment="1"/>
    <xf numFmtId="0" fontId="2" fillId="0" borderId="17" xfId="1" applyBorder="1" applyAlignment="1"/>
    <xf numFmtId="0" fontId="2" fillId="0" borderId="3" xfId="1" applyBorder="1" applyAlignment="1"/>
    <xf numFmtId="0" fontId="1" fillId="0" borderId="14" xfId="0" applyFont="1" applyBorder="1" applyAlignment="1">
      <alignment horizontal="left" vertical="center"/>
    </xf>
    <xf numFmtId="0" fontId="1" fillId="0" borderId="11" xfId="0" applyFont="1" applyBorder="1" applyAlignment="1">
      <alignment horizontal="left" vertical="center"/>
    </xf>
    <xf numFmtId="0" fontId="1" fillId="8" borderId="1" xfId="0" applyFont="1" applyFill="1" applyBorder="1" applyAlignment="1">
      <alignment horizontal="center" vertical="center" wrapText="1"/>
    </xf>
    <xf numFmtId="0" fontId="1" fillId="8" borderId="1" xfId="0" applyFont="1" applyFill="1" applyBorder="1" applyAlignment="1">
      <alignment horizontal="center" wrapText="1"/>
    </xf>
    <xf numFmtId="0" fontId="15" fillId="9" borderId="1" xfId="0" applyFont="1" applyFill="1" applyBorder="1" applyAlignment="1">
      <alignment horizontal="center" vertical="center" textRotation="90"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2" xfId="0"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0" fillId="0" borderId="0" xfId="0" applyFill="1" applyAlignment="1">
      <alignment vertical="center"/>
    </xf>
    <xf numFmtId="0" fontId="7" fillId="0" borderId="0" xfId="0" applyFont="1" applyFill="1" applyAlignment="1">
      <alignment vertical="center"/>
    </xf>
    <xf numFmtId="0" fontId="0" fillId="2" borderId="1" xfId="0" applyFill="1" applyBorder="1" applyAlignment="1">
      <alignment vertical="center"/>
    </xf>
    <xf numFmtId="0" fontId="0" fillId="0" borderId="1" xfId="0"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horizontal="left" vertical="center"/>
    </xf>
    <xf numFmtId="0" fontId="16" fillId="10" borderId="14" xfId="0" applyFont="1" applyFill="1" applyBorder="1" applyAlignment="1">
      <alignment horizontal="center" vertical="center" textRotation="90" wrapText="1"/>
    </xf>
    <xf numFmtId="0" fontId="16" fillId="10" borderId="36" xfId="0" applyFont="1" applyFill="1" applyBorder="1" applyAlignment="1">
      <alignment horizontal="center" vertical="center" textRotation="90" wrapText="1"/>
    </xf>
    <xf numFmtId="0" fontId="16" fillId="10" borderId="11" xfId="0" applyFont="1" applyFill="1" applyBorder="1" applyAlignment="1">
      <alignment horizontal="center" vertical="center" textRotation="90" wrapText="1"/>
    </xf>
    <xf numFmtId="0" fontId="16" fillId="9" borderId="1" xfId="0" applyFont="1" applyFill="1" applyBorder="1" applyAlignment="1">
      <alignment horizontal="center" vertical="center" textRotation="90" wrapText="1"/>
    </xf>
    <xf numFmtId="0" fontId="15" fillId="10" borderId="14" xfId="0" applyFont="1" applyFill="1" applyBorder="1" applyAlignment="1">
      <alignment horizontal="center" vertical="center" textRotation="90" wrapText="1"/>
    </xf>
    <xf numFmtId="0" fontId="15" fillId="10" borderId="36" xfId="0" applyFont="1" applyFill="1" applyBorder="1" applyAlignment="1">
      <alignment horizontal="center" vertical="center" textRotation="90" wrapText="1"/>
    </xf>
    <xf numFmtId="0" fontId="15" fillId="10" borderId="11" xfId="0" applyFont="1" applyFill="1" applyBorder="1" applyAlignment="1">
      <alignment horizontal="center" vertical="center" textRotation="90" wrapText="1"/>
    </xf>
    <xf numFmtId="0" fontId="16" fillId="10" borderId="14" xfId="0" applyFont="1" applyFill="1" applyBorder="1" applyAlignment="1">
      <alignment horizontal="center" vertical="center" textRotation="90"/>
    </xf>
    <xf numFmtId="0" fontId="16" fillId="10" borderId="36" xfId="0" applyFont="1" applyFill="1" applyBorder="1" applyAlignment="1">
      <alignment horizontal="center" vertical="center" textRotation="90"/>
    </xf>
    <xf numFmtId="0" fontId="16" fillId="10" borderId="11" xfId="0" applyFont="1" applyFill="1" applyBorder="1" applyAlignment="1">
      <alignment horizontal="center" vertical="center" textRotation="90"/>
    </xf>
    <xf numFmtId="0" fontId="16" fillId="10" borderId="1" xfId="0" applyFont="1" applyFill="1" applyBorder="1" applyAlignment="1">
      <alignment vertical="center" textRotation="90" wrapText="1"/>
    </xf>
    <xf numFmtId="0" fontId="16" fillId="10" borderId="37" xfId="0" applyFont="1" applyFill="1" applyBorder="1" applyAlignment="1">
      <alignment horizontal="center" vertical="center" textRotation="90" wrapText="1"/>
    </xf>
    <xf numFmtId="0" fontId="16" fillId="10" borderId="7" xfId="0" applyFont="1" applyFill="1" applyBorder="1" applyAlignment="1">
      <alignment horizontal="center" vertical="center" textRotation="90" wrapText="1"/>
    </xf>
    <xf numFmtId="0" fontId="1" fillId="2" borderId="1" xfId="0" applyFont="1" applyFill="1" applyBorder="1" applyAlignment="1">
      <alignment vertical="center"/>
    </xf>
    <xf numFmtId="0" fontId="16" fillId="10" borderId="1" xfId="0" applyFont="1" applyFill="1" applyBorder="1" applyAlignment="1">
      <alignment horizontal="center" vertical="center" textRotation="90" wrapText="1"/>
    </xf>
    <xf numFmtId="0" fontId="16" fillId="10" borderId="0" xfId="0" applyFont="1" applyFill="1" applyAlignment="1">
      <alignment horizontal="center" vertical="center" textRotation="90"/>
    </xf>
    <xf numFmtId="0" fontId="17" fillId="10" borderId="1" xfId="0" applyFont="1" applyFill="1" applyBorder="1" applyAlignment="1">
      <alignment horizontal="center" vertical="center" textRotation="90" wrapText="1"/>
    </xf>
    <xf numFmtId="0" fontId="2" fillId="0" borderId="0" xfId="1" applyAlignment="1">
      <alignment vertical="center" wrapText="1"/>
    </xf>
    <xf numFmtId="0" fontId="5" fillId="0" borderId="0" xfId="0" applyFont="1" applyAlignment="1">
      <alignment vertical="center"/>
    </xf>
    <xf numFmtId="0" fontId="1" fillId="2" borderId="2" xfId="0" applyFont="1" applyFill="1" applyBorder="1" applyAlignment="1">
      <alignment horizontal="center" vertical="center"/>
    </xf>
    <xf numFmtId="0" fontId="1" fillId="2" borderId="17" xfId="0" applyFont="1" applyFill="1" applyBorder="1" applyAlignment="1">
      <alignment horizontal="center" vertical="center"/>
    </xf>
    <xf numFmtId="0" fontId="1" fillId="11" borderId="14" xfId="0" applyFont="1" applyFill="1" applyBorder="1" applyAlignment="1">
      <alignment horizontal="center" vertical="center"/>
    </xf>
    <xf numFmtId="0" fontId="1" fillId="7" borderId="0" xfId="0" applyFont="1" applyFill="1" applyAlignment="1">
      <alignment vertical="center" wrapText="1"/>
    </xf>
    <xf numFmtId="0" fontId="1" fillId="7" borderId="38" xfId="0" quotePrefix="1" applyFont="1" applyFill="1" applyBorder="1" applyAlignment="1">
      <alignment horizontal="center" vertical="center"/>
    </xf>
    <xf numFmtId="0" fontId="1" fillId="7" borderId="38" xfId="0" applyFont="1" applyFill="1" applyBorder="1" applyAlignment="1">
      <alignment horizontal="center" vertical="center"/>
    </xf>
    <xf numFmtId="0" fontId="1" fillId="7" borderId="0" xfId="0" applyFont="1" applyFill="1" applyAlignment="1">
      <alignment horizontal="center" vertical="center"/>
    </xf>
    <xf numFmtId="0" fontId="1" fillId="12" borderId="2" xfId="0" applyFont="1" applyFill="1" applyBorder="1" applyAlignment="1">
      <alignment vertical="center"/>
    </xf>
    <xf numFmtId="0" fontId="0" fillId="12" borderId="17" xfId="0" applyFill="1" applyBorder="1" applyAlignment="1">
      <alignment vertical="center"/>
    </xf>
    <xf numFmtId="0" fontId="0" fillId="0" borderId="11" xfId="0" applyBorder="1" applyAlignment="1">
      <alignment horizontal="left" vertical="center" wrapText="1"/>
    </xf>
    <xf numFmtId="0" fontId="0" fillId="0" borderId="11" xfId="0" applyBorder="1" applyAlignment="1">
      <alignment vertical="center" wrapText="1"/>
    </xf>
    <xf numFmtId="0" fontId="0" fillId="0" borderId="11" xfId="0" applyBorder="1" applyAlignment="1">
      <alignment horizontal="center" vertical="center"/>
    </xf>
    <xf numFmtId="0" fontId="0" fillId="0" borderId="1" xfId="0" applyBorder="1" applyAlignment="1">
      <alignment horizontal="left" vertical="center" wrapText="1"/>
    </xf>
    <xf numFmtId="0" fontId="0" fillId="0" borderId="14" xfId="0" applyBorder="1" applyAlignment="1">
      <alignment horizontal="left" vertical="center" wrapText="1"/>
    </xf>
    <xf numFmtId="0" fontId="0" fillId="0" borderId="14" xfId="0" applyBorder="1" applyAlignment="1">
      <alignment vertical="center" wrapText="1"/>
    </xf>
    <xf numFmtId="0" fontId="1" fillId="8" borderId="2" xfId="0" applyFont="1" applyFill="1" applyBorder="1" applyAlignment="1">
      <alignment vertical="center"/>
    </xf>
    <xf numFmtId="0" fontId="0" fillId="8" borderId="17" xfId="0" applyFill="1" applyBorder="1" applyAlignment="1">
      <alignment vertical="center" wrapText="1"/>
    </xf>
    <xf numFmtId="0" fontId="1" fillId="8" borderId="2" xfId="0" applyFont="1" applyFill="1" applyBorder="1" applyAlignment="1">
      <alignment vertical="center" wrapText="1"/>
    </xf>
    <xf numFmtId="11" fontId="0" fillId="0" borderId="1" xfId="0" applyNumberFormat="1" applyBorder="1" applyAlignment="1">
      <alignment vertical="center" wrapText="1"/>
    </xf>
    <xf numFmtId="0" fontId="0" fillId="0" borderId="36" xfId="0" applyBorder="1" applyAlignment="1">
      <alignment horizontal="left" vertical="center" wrapText="1"/>
    </xf>
    <xf numFmtId="0" fontId="0" fillId="0" borderId="0" xfId="0" applyAlignment="1">
      <alignment horizontal="center" wrapText="1"/>
    </xf>
    <xf numFmtId="0" fontId="0" fillId="0" borderId="0" xfId="0" applyAlignment="1">
      <alignment horizontal="center"/>
    </xf>
    <xf numFmtId="0" fontId="0" fillId="0" borderId="36" xfId="0" applyBorder="1" applyAlignment="1">
      <alignment vertical="center" wrapText="1"/>
    </xf>
    <xf numFmtId="0" fontId="16" fillId="10" borderId="8" xfId="0" applyFont="1" applyFill="1" applyBorder="1" applyAlignment="1">
      <alignment horizontal="center" vertical="center" textRotation="90" wrapText="1"/>
    </xf>
    <xf numFmtId="0" fontId="1" fillId="2" borderId="1" xfId="0" applyFont="1" applyFill="1" applyBorder="1" applyAlignment="1">
      <alignment horizontal="center" vertical="center"/>
    </xf>
    <xf numFmtId="0" fontId="0" fillId="0" borderId="36" xfId="0" applyBorder="1" applyAlignment="1">
      <alignment horizontal="center" vertical="center"/>
    </xf>
    <xf numFmtId="0" fontId="0" fillId="8" borderId="2" xfId="0" applyFill="1" applyBorder="1" applyAlignment="1">
      <alignment horizontal="center" vertical="center"/>
    </xf>
    <xf numFmtId="0" fontId="0" fillId="8" borderId="17" xfId="0" applyFill="1" applyBorder="1" applyAlignment="1">
      <alignment horizontal="center" vertical="center"/>
    </xf>
    <xf numFmtId="0" fontId="0" fillId="8" borderId="3" xfId="0" applyFill="1" applyBorder="1" applyAlignment="1">
      <alignment horizontal="center" vertical="center"/>
    </xf>
    <xf numFmtId="0" fontId="0" fillId="12" borderId="2" xfId="0" applyFill="1" applyBorder="1" applyAlignment="1">
      <alignment horizontal="center"/>
    </xf>
    <xf numFmtId="0" fontId="0" fillId="12" borderId="17" xfId="0" applyFill="1" applyBorder="1" applyAlignment="1">
      <alignment horizontal="center" vertical="center"/>
    </xf>
    <xf numFmtId="0" fontId="0" fillId="12" borderId="3" xfId="0" applyFill="1" applyBorder="1" applyAlignment="1">
      <alignment vertical="center"/>
    </xf>
    <xf numFmtId="0" fontId="0" fillId="12" borderId="2" xfId="0" applyFill="1" applyBorder="1" applyAlignment="1">
      <alignment vertical="center"/>
    </xf>
  </cellXfs>
  <cellStyles count="2">
    <cellStyle name="Hyperlink" xfId="1" builtinId="8"/>
    <cellStyle name="Normal" xfId="0" builtinId="0"/>
  </cellStyles>
  <dxfs count="16">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s>
  <tableStyles count="0" defaultTableStyle="TableStyleMedium2" defaultPivotStyle="PivotStyleLight16"/>
  <colors>
    <mruColors>
      <color rgb="FFFFCCFF"/>
      <color rgb="FFCCFFFF"/>
      <color rgb="FFD7F5F4"/>
      <color rgb="FFCCFF66"/>
      <color rgb="FFCC99FF"/>
      <color rgb="FFFF3333"/>
      <color rgb="FFB2EDEC"/>
      <color rgb="FFF6D6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ukstandards.org.uk/en/nos-finder/BSEHV11/clean-industrial-and-commercial-ventilation-systems" TargetMode="External"/><Relationship Id="rId2" Type="http://schemas.openxmlformats.org/officeDocument/2006/relationships/hyperlink" Target="https://www.ukstandards.org.uk/en/nos-finder/BSEHV11/clean-industrial-and-commercial-ventilation-systems" TargetMode="External"/><Relationship Id="rId1" Type="http://schemas.openxmlformats.org/officeDocument/2006/relationships/hyperlink" Target="https://www.ukstandards.org.uk/PublishedNos/Erect-and-dismantle-access-working-platforms-COSVR250.pdf"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ukstandards.org.uk/en/nos-finder/BSEHV11/clean-industrial-and-commercial-ventilation-systems" TargetMode="External"/><Relationship Id="rId1" Type="http://schemas.openxmlformats.org/officeDocument/2006/relationships/hyperlink" Target="https://www.ukstandards.org.uk/en/nos-finder/BSEHV11/clean-industrial-and-commercial-ventilation-system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files.ukstandards.org.uk/pdfs/SUMMES8L.pdf" TargetMode="External"/><Relationship Id="rId1" Type="http://schemas.openxmlformats.org/officeDocument/2006/relationships/hyperlink" Target="https://files.ukstandards.org.uk/pdfs/SUMMES8L.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0C00F-B266-46EF-8F3C-A72E8A76B325}">
  <dimension ref="A1:C27"/>
  <sheetViews>
    <sheetView zoomScale="70" zoomScaleNormal="70" workbookViewId="0">
      <selection activeCell="J17" sqref="J17"/>
    </sheetView>
  </sheetViews>
  <sheetFormatPr defaultRowHeight="14.25" x14ac:dyDescent="0.45"/>
  <cols>
    <col min="1" max="1" width="13.1328125" style="1" customWidth="1"/>
    <col min="2" max="2" width="15.73046875" customWidth="1"/>
    <col min="3" max="3" width="145.265625" customWidth="1"/>
  </cols>
  <sheetData>
    <row r="1" spans="1:3" x14ac:dyDescent="0.45">
      <c r="A1" s="12" t="s">
        <v>0</v>
      </c>
    </row>
    <row r="2" spans="1:3" s="3" customFormat="1" ht="160.5" customHeight="1" x14ac:dyDescent="0.45">
      <c r="A2" s="13" t="s">
        <v>1</v>
      </c>
      <c r="B2" s="99" t="s">
        <v>2</v>
      </c>
      <c r="C2" s="100"/>
    </row>
    <row r="3" spans="1:3" s="3" customFormat="1" ht="52.9" customHeight="1" x14ac:dyDescent="0.45">
      <c r="A3" s="101" t="s">
        <v>3</v>
      </c>
      <c r="B3" s="99" t="s">
        <v>181</v>
      </c>
      <c r="C3" s="100"/>
    </row>
    <row r="4" spans="1:3" s="3" customFormat="1" ht="29.65" customHeight="1" x14ac:dyDescent="0.45">
      <c r="A4" s="101"/>
      <c r="B4" s="102" t="s">
        <v>4</v>
      </c>
      <c r="C4" s="103"/>
    </row>
    <row r="5" spans="1:3" s="3" customFormat="1" ht="98.65" customHeight="1" x14ac:dyDescent="0.45">
      <c r="A5" s="13" t="s">
        <v>5</v>
      </c>
      <c r="B5" s="97" t="s">
        <v>209</v>
      </c>
      <c r="C5" s="98"/>
    </row>
    <row r="6" spans="1:3" s="3" customFormat="1" ht="56.65" customHeight="1" x14ac:dyDescent="0.45">
      <c r="A6" s="13" t="s">
        <v>6</v>
      </c>
      <c r="B6" s="97" t="s">
        <v>7</v>
      </c>
      <c r="C6" s="98"/>
    </row>
    <row r="7" spans="1:3" s="3" customFormat="1" x14ac:dyDescent="0.45">
      <c r="A7" s="2"/>
    </row>
    <row r="8" spans="1:3" s="3" customFormat="1" x14ac:dyDescent="0.45">
      <c r="A8" s="2"/>
    </row>
    <row r="9" spans="1:3" s="3" customFormat="1" x14ac:dyDescent="0.45">
      <c r="A9" s="2"/>
    </row>
    <row r="10" spans="1:3" s="3" customFormat="1" x14ac:dyDescent="0.45">
      <c r="A10" s="2"/>
    </row>
    <row r="11" spans="1:3" s="3" customFormat="1" x14ac:dyDescent="0.45">
      <c r="A11" s="2"/>
    </row>
    <row r="27" spans="3:3" x14ac:dyDescent="0.45">
      <c r="C27" t="s">
        <v>566</v>
      </c>
    </row>
  </sheetData>
  <mergeCells count="6">
    <mergeCell ref="B6:C6"/>
    <mergeCell ref="B2:C2"/>
    <mergeCell ref="A3:A4"/>
    <mergeCell ref="B3:C3"/>
    <mergeCell ref="B4:C4"/>
    <mergeCell ref="B5:C5"/>
  </mergeCells>
  <hyperlinks>
    <hyperlink ref="B4" location="'Functional map'!A1" display="Functional map" xr:uid="{3C78B480-CC9E-4DE0-A942-F2624BE76312}"/>
    <hyperlink ref="B4:C4" location="'Functional map (DRAFT)'!A1" display="Functional map" xr:uid="{FD9DEF01-23AA-4771-B4F5-5E339EE2D520}"/>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007E-E0F9-40AB-BBC4-61BABAF6A9D5}">
  <dimension ref="A1:J27"/>
  <sheetViews>
    <sheetView zoomScale="60" zoomScaleNormal="60" workbookViewId="0">
      <pane xSplit="4" ySplit="3" topLeftCell="E4" activePane="bottomRight" state="frozen"/>
      <selection activeCell="J17" sqref="J17"/>
      <selection pane="topRight" activeCell="J17" sqref="J17"/>
      <selection pane="bottomLeft" activeCell="J17" sqref="J17"/>
      <selection pane="bottomRight" activeCell="J17" sqref="J17"/>
    </sheetView>
  </sheetViews>
  <sheetFormatPr defaultColWidth="8.73046875" defaultRowHeight="14.25" x14ac:dyDescent="0.45"/>
  <cols>
    <col min="1" max="1" width="16.3984375" style="3" hidden="1" customWidth="1"/>
    <col min="2" max="2" width="20.265625" style="14" customWidth="1"/>
    <col min="3" max="3" width="15" style="3" customWidth="1"/>
    <col min="4" max="4" width="81.59765625" style="7" customWidth="1"/>
    <col min="5" max="5" width="18" style="7" customWidth="1"/>
    <col min="6" max="10" width="20.59765625" style="6" customWidth="1"/>
    <col min="11" max="16384" width="8.73046875" style="3"/>
  </cols>
  <sheetData>
    <row r="1" spans="1:10" customFormat="1" ht="31.5" customHeight="1" thickBot="1" x14ac:dyDescent="0.5">
      <c r="A1" s="3"/>
      <c r="B1" s="11" t="s">
        <v>4</v>
      </c>
      <c r="C1" s="2"/>
      <c r="D1" s="2"/>
      <c r="E1" s="2"/>
      <c r="F1" s="2"/>
      <c r="G1" s="2"/>
      <c r="H1" s="5"/>
      <c r="I1" s="2"/>
      <c r="J1" s="5"/>
    </row>
    <row r="2" spans="1:10" ht="90" customHeight="1" thickBot="1" x14ac:dyDescent="0.5">
      <c r="F2" s="104" t="s">
        <v>274</v>
      </c>
      <c r="G2" s="105"/>
      <c r="H2" s="105"/>
      <c r="I2" s="105"/>
      <c r="J2" s="106"/>
    </row>
    <row r="3" spans="1:10" s="6" customFormat="1" ht="37.5" customHeight="1" thickBot="1" x14ac:dyDescent="0.5">
      <c r="A3" s="15" t="s">
        <v>8</v>
      </c>
      <c r="B3" s="15" t="s">
        <v>9</v>
      </c>
      <c r="C3" s="107" t="s">
        <v>10</v>
      </c>
      <c r="D3" s="108"/>
      <c r="E3" s="65" t="s">
        <v>11</v>
      </c>
      <c r="F3" s="65" t="s">
        <v>12</v>
      </c>
      <c r="G3" s="65" t="s">
        <v>13</v>
      </c>
      <c r="H3" s="65" t="s">
        <v>14</v>
      </c>
      <c r="I3" s="16" t="s">
        <v>15</v>
      </c>
      <c r="J3" s="65" t="s">
        <v>16</v>
      </c>
    </row>
    <row r="4" spans="1:10" ht="18" customHeight="1" thickBot="1" x14ac:dyDescent="0.5">
      <c r="A4" s="16"/>
      <c r="B4" s="75" t="s">
        <v>17</v>
      </c>
      <c r="C4" s="76" t="s">
        <v>18</v>
      </c>
      <c r="D4" s="77" t="s">
        <v>19</v>
      </c>
      <c r="E4" s="84">
        <v>1</v>
      </c>
      <c r="F4" s="78" t="s">
        <v>20</v>
      </c>
      <c r="G4" s="79" t="s">
        <v>21</v>
      </c>
      <c r="H4" s="79" t="s">
        <v>21</v>
      </c>
      <c r="I4" s="80" t="s">
        <v>21</v>
      </c>
      <c r="J4" s="79" t="s">
        <v>21</v>
      </c>
    </row>
    <row r="5" spans="1:10" ht="18" customHeight="1" x14ac:dyDescent="0.45">
      <c r="A5" s="109" t="e">
        <f>#REF!</f>
        <v>#REF!</v>
      </c>
      <c r="B5" s="111" t="s">
        <v>22</v>
      </c>
      <c r="C5" s="46" t="s">
        <v>23</v>
      </c>
      <c r="D5" s="64" t="s">
        <v>24</v>
      </c>
      <c r="E5" s="85">
        <v>1</v>
      </c>
      <c r="F5" s="59" t="s">
        <v>20</v>
      </c>
      <c r="G5" s="68" t="s">
        <v>21</v>
      </c>
      <c r="H5" s="59"/>
      <c r="I5" s="60" t="s">
        <v>21</v>
      </c>
      <c r="J5" s="59"/>
    </row>
    <row r="6" spans="1:10" ht="18" customHeight="1" thickBot="1" x14ac:dyDescent="0.5">
      <c r="A6" s="110"/>
      <c r="B6" s="112"/>
      <c r="C6" s="61" t="s">
        <v>25</v>
      </c>
      <c r="D6" s="63" t="s">
        <v>26</v>
      </c>
      <c r="E6" s="86">
        <v>1</v>
      </c>
      <c r="F6" s="66"/>
      <c r="G6" s="66"/>
      <c r="H6" s="66"/>
      <c r="I6" s="73" t="s">
        <v>21</v>
      </c>
      <c r="J6" s="66"/>
    </row>
    <row r="7" spans="1:10" ht="18" customHeight="1" x14ac:dyDescent="0.45">
      <c r="A7" s="110"/>
      <c r="B7" s="111" t="s">
        <v>27</v>
      </c>
      <c r="C7" s="70" t="s">
        <v>28</v>
      </c>
      <c r="D7" s="62" t="s">
        <v>29</v>
      </c>
      <c r="E7" s="87">
        <v>1</v>
      </c>
      <c r="F7" s="45" t="s">
        <v>20</v>
      </c>
      <c r="G7" s="45"/>
      <c r="H7" s="67" t="s">
        <v>21</v>
      </c>
      <c r="I7" s="44"/>
      <c r="J7" s="67" t="s">
        <v>21</v>
      </c>
    </row>
    <row r="8" spans="1:10" ht="18" customHeight="1" thickBot="1" x14ac:dyDescent="0.5">
      <c r="A8" s="58"/>
      <c r="B8" s="112"/>
      <c r="C8" s="47" t="s">
        <v>30</v>
      </c>
      <c r="D8" s="63" t="s">
        <v>31</v>
      </c>
      <c r="E8" s="86">
        <v>1</v>
      </c>
      <c r="F8" s="66"/>
      <c r="G8" s="66"/>
      <c r="H8" s="66"/>
      <c r="I8" s="74"/>
      <c r="J8" s="69" t="s">
        <v>21</v>
      </c>
    </row>
    <row r="9" spans="1:10" ht="18" customHeight="1" x14ac:dyDescent="0.45">
      <c r="A9" s="58"/>
      <c r="B9" s="3"/>
      <c r="D9" s="3"/>
      <c r="E9" s="14"/>
      <c r="F9" s="3"/>
      <c r="G9" s="3"/>
      <c r="H9" s="3"/>
      <c r="I9" s="3"/>
      <c r="J9" s="3"/>
    </row>
    <row r="10" spans="1:10" ht="18" customHeight="1" thickBot="1" x14ac:dyDescent="0.5">
      <c r="A10" s="58"/>
      <c r="B10" s="8" t="s">
        <v>187</v>
      </c>
      <c r="D10" s="3"/>
      <c r="E10" s="14"/>
      <c r="F10" s="3"/>
      <c r="G10" s="3"/>
      <c r="H10" s="3"/>
      <c r="I10" s="3"/>
      <c r="J10" s="3"/>
    </row>
    <row r="11" spans="1:10" ht="18" customHeight="1" thickBot="1" x14ac:dyDescent="0.5">
      <c r="B11" s="81" t="s">
        <v>32</v>
      </c>
      <c r="C11" s="89" t="s">
        <v>33</v>
      </c>
      <c r="D11" s="90" t="s">
        <v>34</v>
      </c>
      <c r="E11" s="88">
        <v>2</v>
      </c>
      <c r="F11" s="82"/>
      <c r="G11" s="82"/>
      <c r="H11" s="82"/>
      <c r="I11" s="83" t="s">
        <v>35</v>
      </c>
      <c r="J11" s="82" t="s">
        <v>35</v>
      </c>
    </row>
    <row r="27" spans="3:3" x14ac:dyDescent="0.45">
      <c r="C27" s="3" t="s">
        <v>566</v>
      </c>
    </row>
  </sheetData>
  <mergeCells count="5">
    <mergeCell ref="F2:J2"/>
    <mergeCell ref="C3:D3"/>
    <mergeCell ref="A5:A7"/>
    <mergeCell ref="B5:B6"/>
    <mergeCell ref="B7:B8"/>
  </mergeCells>
  <phoneticPr fontId="3" type="noConversion"/>
  <hyperlinks>
    <hyperlink ref="C8" location="'Grease hygiene activities'!A35" display="VH005" xr:uid="{C880B3A3-0C96-4D32-A3DB-E157E6E0DFC2}"/>
    <hyperlink ref="C4" location="'Work safely activities'!A1" display="WS001" xr:uid="{37C62E0C-C6BC-4BAF-A299-89F7F802E173}"/>
    <hyperlink ref="D4" location="'Work safely activities'!A1" display="Apply Health and Safety and Environmental Legislation in the Building Services Engineering Sector" xr:uid="{2D1C0135-751B-4B05-88EB-9E75A19D3922}"/>
    <hyperlink ref="C5" location="'Air hygiene activities'!A1" display="VH002" xr:uid="{1782247F-53A9-4EDA-A796-1CF691636457}"/>
    <hyperlink ref="D5" location="'Air hygiene activities'!A1" display="Clean standard ventilation systems" xr:uid="{DA06C824-7B8E-4D0B-8414-D6DC68B63E25}"/>
    <hyperlink ref="C7" location="'Grease hygiene activities'!A1" display="VH004" xr:uid="{06C7E6D1-23C1-44FA-A324-36C7F90D5EF4}"/>
    <hyperlink ref="D7" location="'Air hygiene activities'!A1" display="Clean kitchen extract systems and associated components" xr:uid="{D59B23F7-8A61-47F9-9578-E49879C88EDD}"/>
    <hyperlink ref="C6" location="'Air hygiene activities'!A30" display="VH003" xr:uid="{3D7C70CA-A80F-4FFD-86B4-236A064E1925}"/>
    <hyperlink ref="D6" location="'Air hygiene activities'!A30" display="Supervise and lead air hygiene activities" xr:uid="{EB6B8F59-2E67-4D65-AB0E-A83ECDC7897B}"/>
    <hyperlink ref="D8" location="'Grease hygiene activities'!A35" display="Supervise and lead grease hygiene activities" xr:uid="{90214ECA-D108-4678-AC4C-6A9D633FDC8F}"/>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05D0C-8985-4A17-A2C7-ED14BC6DB140}">
  <sheetPr>
    <tabColor theme="8" tint="0.59999389629810485"/>
  </sheetPr>
  <dimension ref="A1:V43"/>
  <sheetViews>
    <sheetView topLeftCell="A7" zoomScale="60" zoomScaleNormal="60" workbookViewId="0">
      <selection activeCell="AA45" sqref="AA45"/>
    </sheetView>
  </sheetViews>
  <sheetFormatPr defaultColWidth="8.73046875" defaultRowHeight="14.25" x14ac:dyDescent="0.45"/>
  <cols>
    <col min="1" max="1" width="16.265625" style="3" bestFit="1" customWidth="1"/>
    <col min="2" max="2" width="4" style="3" customWidth="1"/>
    <col min="3" max="3" width="85.59765625" style="3" customWidth="1"/>
    <col min="4" max="6" width="14.59765625" style="14" hidden="1" customWidth="1"/>
    <col min="7" max="7" width="3.265625" style="3" customWidth="1"/>
    <col min="8" max="8" width="5.265625" style="3" customWidth="1"/>
    <col min="9" max="9" width="85.59765625" style="2" customWidth="1"/>
    <col min="10" max="10" width="14.59765625" style="6" hidden="1" customWidth="1"/>
    <col min="11" max="12" width="14.59765625" style="14" hidden="1" customWidth="1"/>
    <col min="13" max="13" width="3.265625" style="3" customWidth="1"/>
    <col min="14" max="14" width="85.59765625" style="3" customWidth="1"/>
    <col min="15" max="15" width="3.265625" style="3" customWidth="1"/>
    <col min="16" max="16" width="7.1328125" style="3" customWidth="1"/>
    <col min="17" max="17" width="85.59765625" style="3" customWidth="1"/>
    <col min="18" max="19" width="10.59765625" style="14" hidden="1" customWidth="1"/>
    <col min="20" max="16384" width="8.73046875" style="3"/>
  </cols>
  <sheetData>
    <row r="1" spans="1:19" x14ac:dyDescent="0.45">
      <c r="A1" s="9" t="s">
        <v>36</v>
      </c>
      <c r="B1" s="9"/>
    </row>
    <row r="2" spans="1:19" x14ac:dyDescent="0.45">
      <c r="A2" s="18" t="s">
        <v>37</v>
      </c>
      <c r="B2" s="9"/>
    </row>
    <row r="3" spans="1:19" x14ac:dyDescent="0.45">
      <c r="A3" s="9"/>
      <c r="B3" s="34" t="s">
        <v>38</v>
      </c>
    </row>
    <row r="4" spans="1:19" x14ac:dyDescent="0.45">
      <c r="A4" s="9"/>
      <c r="B4" s="19"/>
    </row>
    <row r="5" spans="1:19" s="8" customFormat="1" x14ac:dyDescent="0.45">
      <c r="A5" s="18" t="str">
        <f>'Functional map (DRAFT)'!C4</f>
        <v>VH001</v>
      </c>
      <c r="B5" s="18" t="str">
        <f>'Functional map (DRAFT)'!D4</f>
        <v>Work safely in ventilation hygiene</v>
      </c>
      <c r="C5" s="18"/>
      <c r="D5" s="4"/>
      <c r="E5" s="4"/>
      <c r="F5" s="4"/>
      <c r="I5" s="20"/>
      <c r="J5" s="5"/>
      <c r="K5" s="4"/>
      <c r="L5" s="4"/>
      <c r="R5" s="38"/>
      <c r="S5" s="38"/>
    </row>
    <row r="6" spans="1:19" s="8" customFormat="1" x14ac:dyDescent="0.45">
      <c r="A6" s="9"/>
      <c r="B6" s="9"/>
      <c r="C6" s="9"/>
      <c r="D6" s="37"/>
      <c r="E6" s="37"/>
      <c r="F6" s="37"/>
      <c r="I6" s="20"/>
      <c r="J6" s="5"/>
      <c r="K6" s="37"/>
      <c r="L6" s="37"/>
      <c r="R6" s="37"/>
      <c r="S6" s="37"/>
    </row>
    <row r="7" spans="1:19" x14ac:dyDescent="0.45">
      <c r="A7" s="114" t="s">
        <v>39</v>
      </c>
      <c r="B7" s="115" t="s">
        <v>40</v>
      </c>
      <c r="C7" s="115"/>
      <c r="D7" s="115"/>
      <c r="E7" s="115"/>
      <c r="F7" s="115"/>
      <c r="G7" s="115"/>
      <c r="H7" s="115"/>
      <c r="I7" s="115"/>
      <c r="J7" s="115"/>
      <c r="K7" s="115"/>
      <c r="L7" s="115"/>
      <c r="M7" s="115"/>
      <c r="N7" s="115"/>
      <c r="O7" s="115"/>
      <c r="P7" s="115"/>
      <c r="Q7" s="115"/>
      <c r="R7" s="40"/>
      <c r="S7" s="40"/>
    </row>
    <row r="8" spans="1:19" x14ac:dyDescent="0.45">
      <c r="A8" s="114"/>
      <c r="B8" s="50" t="s">
        <v>41</v>
      </c>
      <c r="C8" s="48"/>
      <c r="D8" s="48"/>
      <c r="E8" s="48"/>
      <c r="F8" s="48"/>
      <c r="G8" s="48"/>
      <c r="H8" s="48"/>
      <c r="I8" s="48"/>
      <c r="J8" s="48"/>
      <c r="K8" s="48"/>
      <c r="L8" s="48"/>
      <c r="M8" s="48"/>
      <c r="N8" s="48"/>
      <c r="O8" s="48"/>
      <c r="P8" s="48"/>
      <c r="Q8" s="49"/>
      <c r="R8" s="40"/>
      <c r="S8" s="40"/>
    </row>
    <row r="9" spans="1:19" x14ac:dyDescent="0.45">
      <c r="A9" s="114"/>
      <c r="B9" s="50" t="s">
        <v>42</v>
      </c>
      <c r="C9" s="48"/>
      <c r="D9" s="48"/>
      <c r="E9" s="48"/>
      <c r="F9" s="48"/>
      <c r="G9" s="48"/>
      <c r="H9" s="48"/>
      <c r="I9" s="48"/>
      <c r="J9" s="48"/>
      <c r="K9" s="48"/>
      <c r="L9" s="48"/>
      <c r="M9" s="48"/>
      <c r="N9" s="48"/>
      <c r="O9" s="48"/>
      <c r="P9" s="48"/>
      <c r="Q9" s="49"/>
      <c r="R9" s="40"/>
      <c r="S9" s="40"/>
    </row>
    <row r="10" spans="1:19" x14ac:dyDescent="0.45">
      <c r="A10" s="114"/>
      <c r="B10" s="50" t="s">
        <v>43</v>
      </c>
      <c r="C10" s="48"/>
      <c r="D10" s="48"/>
      <c r="E10" s="48"/>
      <c r="F10" s="48"/>
      <c r="G10" s="48"/>
      <c r="H10" s="48"/>
      <c r="I10" s="48"/>
      <c r="J10" s="48"/>
      <c r="K10" s="48"/>
      <c r="L10" s="48"/>
      <c r="M10" s="48"/>
      <c r="N10" s="48"/>
      <c r="O10" s="48"/>
      <c r="P10" s="48"/>
      <c r="Q10" s="49"/>
      <c r="R10" s="40"/>
      <c r="S10" s="40"/>
    </row>
    <row r="11" spans="1:19" ht="33.6" customHeight="1" x14ac:dyDescent="0.45">
      <c r="A11" s="21" t="s">
        <v>44</v>
      </c>
      <c r="B11" s="116" t="s">
        <v>210</v>
      </c>
      <c r="C11" s="117"/>
      <c r="D11" s="117"/>
      <c r="E11" s="117"/>
      <c r="F11" s="117"/>
      <c r="G11" s="117"/>
      <c r="H11" s="117"/>
      <c r="I11" s="117"/>
      <c r="J11" s="117"/>
      <c r="K11" s="117"/>
      <c r="L11" s="117"/>
      <c r="M11" s="117"/>
      <c r="N11" s="117"/>
      <c r="O11" s="117"/>
      <c r="P11" s="117"/>
      <c r="Q11" s="118"/>
      <c r="R11" s="6"/>
      <c r="S11" s="6"/>
    </row>
    <row r="12" spans="1:19" ht="21" customHeight="1" x14ac:dyDescent="0.45">
      <c r="A12" s="33" t="s">
        <v>45</v>
      </c>
      <c r="B12" s="113" t="s">
        <v>46</v>
      </c>
      <c r="C12" s="113"/>
      <c r="D12" s="113"/>
      <c r="E12" s="113"/>
      <c r="F12" s="113"/>
      <c r="G12" s="113"/>
      <c r="H12" s="113"/>
      <c r="I12" s="113"/>
      <c r="J12" s="113"/>
      <c r="K12" s="113"/>
      <c r="L12" s="113"/>
      <c r="M12" s="113"/>
      <c r="N12" s="113"/>
      <c r="O12" s="113"/>
      <c r="P12" s="113"/>
      <c r="Q12" s="113"/>
      <c r="R12" s="6"/>
      <c r="S12" s="6"/>
    </row>
    <row r="14" spans="1:19" s="8" customFormat="1" x14ac:dyDescent="0.45">
      <c r="C14" s="22"/>
      <c r="D14" s="119" t="s">
        <v>48</v>
      </c>
      <c r="E14" s="120"/>
      <c r="F14" s="121"/>
      <c r="G14" s="24"/>
      <c r="I14" s="25" t="s">
        <v>49</v>
      </c>
      <c r="J14" s="122" t="s">
        <v>48</v>
      </c>
      <c r="K14" s="122"/>
      <c r="L14" s="122"/>
      <c r="M14" s="24"/>
      <c r="N14" s="23" t="s">
        <v>50</v>
      </c>
      <c r="O14" s="24"/>
      <c r="P14" s="24"/>
      <c r="Q14" s="23" t="s">
        <v>51</v>
      </c>
      <c r="R14" s="119" t="s">
        <v>48</v>
      </c>
      <c r="S14" s="121"/>
    </row>
    <row r="15" spans="1:19" s="8" customFormat="1" x14ac:dyDescent="0.45">
      <c r="C15" s="71" t="s">
        <v>52</v>
      </c>
      <c r="D15" s="51" t="s">
        <v>43</v>
      </c>
      <c r="E15" s="51" t="s">
        <v>53</v>
      </c>
      <c r="F15" s="10" t="s">
        <v>57</v>
      </c>
      <c r="G15" s="24"/>
      <c r="I15" s="26" t="s">
        <v>54</v>
      </c>
      <c r="J15" s="95" t="s">
        <v>43</v>
      </c>
      <c r="K15" s="96" t="s">
        <v>53</v>
      </c>
      <c r="L15" s="10" t="s">
        <v>57</v>
      </c>
      <c r="M15" s="24"/>
      <c r="N15" s="26" t="s">
        <v>55</v>
      </c>
      <c r="O15" s="24"/>
      <c r="P15" s="24"/>
      <c r="Q15" s="23" t="s">
        <v>56</v>
      </c>
      <c r="R15" s="10" t="s">
        <v>53</v>
      </c>
      <c r="S15" s="10" t="s">
        <v>57</v>
      </c>
    </row>
    <row r="16" spans="1:19" s="8" customFormat="1" ht="42.6" customHeight="1" x14ac:dyDescent="0.45">
      <c r="B16" s="158" t="s">
        <v>19</v>
      </c>
      <c r="C16" s="141" t="s">
        <v>58</v>
      </c>
      <c r="D16" s="142"/>
      <c r="E16" s="148" t="s">
        <v>249</v>
      </c>
      <c r="F16" s="142"/>
      <c r="G16" s="24"/>
      <c r="H16" s="162" t="s">
        <v>277</v>
      </c>
      <c r="I16" s="141" t="s">
        <v>59</v>
      </c>
      <c r="J16" s="146" t="s">
        <v>60</v>
      </c>
      <c r="K16" s="148" t="s">
        <v>250</v>
      </c>
      <c r="L16" s="142"/>
      <c r="M16" s="24"/>
      <c r="N16" s="27" t="s">
        <v>61</v>
      </c>
      <c r="O16" s="24"/>
      <c r="P16" s="161" t="str">
        <f>'Behavioural descriptors'!$A$4</f>
        <v>Effective working behaviours</v>
      </c>
      <c r="Q16" s="94" t="str">
        <f>'Behavioural descriptors'!$B$4</f>
        <v>Work within limits of defined capability and know when to seek advice from others</v>
      </c>
      <c r="R16" s="91" t="str">
        <f>'Behavioural descriptors'!$D$4</f>
        <v>1-a1
1-a4
1-c1
1-d1
3-a3</v>
      </c>
      <c r="S16" s="91" t="str">
        <f>'Behavioural descriptors'!$E$4</f>
        <v>E1-1
E1-2
E1-3</v>
      </c>
    </row>
    <row r="17" spans="1:22" s="8" customFormat="1" ht="40.5" customHeight="1" x14ac:dyDescent="0.45">
      <c r="B17" s="159"/>
      <c r="C17" s="143" t="s">
        <v>63</v>
      </c>
      <c r="D17" s="144"/>
      <c r="E17" s="149" t="s">
        <v>249</v>
      </c>
      <c r="F17" s="144"/>
      <c r="G17" s="24"/>
      <c r="H17" s="163"/>
      <c r="I17" s="141" t="s">
        <v>64</v>
      </c>
      <c r="J17" s="146" t="s">
        <v>60</v>
      </c>
      <c r="K17" s="148" t="s">
        <v>228</v>
      </c>
      <c r="L17" s="142"/>
      <c r="M17" s="24"/>
      <c r="O17" s="24"/>
      <c r="P17" s="161"/>
      <c r="Q17" s="94" t="str">
        <f>'Behavioural descriptors'!$B$5</f>
        <v>Work effectively individually and as part of a team</v>
      </c>
      <c r="R17" s="91" t="str">
        <f>'Behavioural descriptors'!$D$5</f>
        <v>1-a1
1-a4
1-b2
1-b3
1-d3
1-e1
3-b3</v>
      </c>
      <c r="S17" s="91" t="str">
        <f>'Behavioural descriptors'!$E$5</f>
        <v>-</v>
      </c>
    </row>
    <row r="18" spans="1:22" s="8" customFormat="1" ht="85.15" customHeight="1" x14ac:dyDescent="0.45">
      <c r="B18" s="159"/>
      <c r="C18" s="141" t="s">
        <v>186</v>
      </c>
      <c r="D18" s="151"/>
      <c r="E18" s="142" t="s">
        <v>221</v>
      </c>
      <c r="F18" s="142" t="s">
        <v>222</v>
      </c>
      <c r="G18" s="24"/>
      <c r="H18" s="163"/>
      <c r="I18" s="141" t="s">
        <v>66</v>
      </c>
      <c r="J18" s="146" t="s">
        <v>60</v>
      </c>
      <c r="K18" s="148" t="s">
        <v>228</v>
      </c>
      <c r="L18" s="142"/>
      <c r="M18" s="24"/>
      <c r="N18" s="3"/>
      <c r="O18" s="24"/>
      <c r="P18" s="161"/>
      <c r="Q18" s="94" t="str">
        <f>'Behavioural descriptors'!$B$6</f>
        <v>Undertake defined personal development activities to maintain currency of competence</v>
      </c>
      <c r="R18" s="91" t="str">
        <f>'Behavioural descriptors'!$D$6</f>
        <v>1-b2
1-c2</v>
      </c>
      <c r="S18" s="91" t="str">
        <f>'Behavioural descriptors'!$E$6</f>
        <v>E9-1</v>
      </c>
    </row>
    <row r="19" spans="1:22" s="8" customFormat="1" ht="60.4" customHeight="1" x14ac:dyDescent="0.45">
      <c r="B19" s="159"/>
      <c r="C19" s="143" t="s">
        <v>69</v>
      </c>
      <c r="D19" s="151"/>
      <c r="E19" s="142" t="s">
        <v>224</v>
      </c>
      <c r="F19" s="142"/>
      <c r="G19" s="24"/>
      <c r="H19" s="163"/>
      <c r="I19" s="141" t="s">
        <v>204</v>
      </c>
      <c r="J19" s="146" t="s">
        <v>60</v>
      </c>
      <c r="K19" s="149" t="s">
        <v>251</v>
      </c>
      <c r="L19" s="146"/>
      <c r="M19" s="24"/>
      <c r="N19" s="3"/>
      <c r="O19" s="24"/>
      <c r="P19" s="161" t="str">
        <f>'Behavioural descriptors'!$A$7</f>
        <v>Installation &amp; maintenance behaviours</v>
      </c>
      <c r="Q19" s="94" t="str">
        <f>'Behavioural descriptors'!$B$7</f>
        <v>Challenge unsafe behaviours and activities, reporting them where necessary</v>
      </c>
      <c r="R19" s="91" t="str">
        <f>'Behavioural descriptors'!$D$7</f>
        <v>1-a1
1-a4
1-d3
3-a3</v>
      </c>
      <c r="S19" s="91" t="str">
        <f>'Behavioural descriptors'!$E$7</f>
        <v>-</v>
      </c>
    </row>
    <row r="20" spans="1:22" ht="65.25" customHeight="1" x14ac:dyDescent="0.45">
      <c r="B20" s="159"/>
      <c r="C20" s="143" t="s">
        <v>184</v>
      </c>
      <c r="D20" s="145"/>
      <c r="E20" s="142" t="s">
        <v>223</v>
      </c>
      <c r="F20" s="146"/>
      <c r="G20" s="29"/>
      <c r="H20" s="164"/>
      <c r="I20" s="141" t="s">
        <v>70</v>
      </c>
      <c r="J20" s="146" t="s">
        <v>60</v>
      </c>
      <c r="K20" s="142" t="s">
        <v>225</v>
      </c>
      <c r="L20" s="142" t="s">
        <v>226</v>
      </c>
      <c r="M20" s="29"/>
      <c r="O20" s="29"/>
      <c r="P20" s="161"/>
      <c r="Q20" s="94" t="str">
        <f>'Behavioural descriptors'!$B$8</f>
        <v>Work in accordance with quality requirements and challenge where they are not being met</v>
      </c>
      <c r="R20" s="91" t="str">
        <f>'Behavioural descriptors'!$D$8</f>
        <v>1-a1
1-a4
1-d3
3-a2
5-a2</v>
      </c>
      <c r="S20" s="91" t="str">
        <f>'Behavioural descriptors'!$E$8</f>
        <v>-</v>
      </c>
    </row>
    <row r="21" spans="1:22" ht="50.25" customHeight="1" x14ac:dyDescent="0.45">
      <c r="B21" s="159"/>
      <c r="C21" s="143" t="s">
        <v>183</v>
      </c>
      <c r="D21" s="145"/>
      <c r="E21" s="142" t="s">
        <v>225</v>
      </c>
      <c r="F21" s="142" t="s">
        <v>226</v>
      </c>
      <c r="G21" s="29"/>
      <c r="H21" s="158" t="s">
        <v>278</v>
      </c>
      <c r="I21" s="143" t="s">
        <v>185</v>
      </c>
      <c r="J21" s="146" t="s">
        <v>72</v>
      </c>
      <c r="K21" s="142" t="s">
        <v>225</v>
      </c>
      <c r="L21" s="142" t="s">
        <v>226</v>
      </c>
      <c r="M21" s="29"/>
      <c r="O21" s="29"/>
      <c r="P21" s="41"/>
      <c r="Q21" s="32"/>
    </row>
    <row r="22" spans="1:22" ht="16.899999999999999" customHeight="1" x14ac:dyDescent="0.45">
      <c r="B22" s="160"/>
      <c r="C22" s="141" t="s">
        <v>73</v>
      </c>
      <c r="D22" s="145"/>
      <c r="E22" s="145" t="s">
        <v>227</v>
      </c>
      <c r="F22" s="142"/>
      <c r="G22" s="29"/>
      <c r="H22" s="159"/>
      <c r="I22" s="143" t="s">
        <v>74</v>
      </c>
      <c r="J22" s="146" t="s">
        <v>72</v>
      </c>
      <c r="K22" s="148" t="s">
        <v>252</v>
      </c>
      <c r="L22" s="142" t="s">
        <v>226</v>
      </c>
      <c r="M22" s="29"/>
      <c r="O22" s="29"/>
      <c r="P22" s="41"/>
      <c r="Q22" s="32"/>
    </row>
    <row r="23" spans="1:22" ht="37.15" customHeight="1" x14ac:dyDescent="0.45">
      <c r="B23" s="72"/>
      <c r="G23" s="29"/>
      <c r="H23" s="159"/>
      <c r="I23" s="150" t="s">
        <v>75</v>
      </c>
      <c r="J23" s="146" t="s">
        <v>72</v>
      </c>
      <c r="K23" s="142" t="s">
        <v>225</v>
      </c>
      <c r="L23" s="142" t="s">
        <v>226</v>
      </c>
      <c r="M23" s="29"/>
      <c r="O23" s="29"/>
      <c r="P23" s="41"/>
      <c r="Q23" s="32"/>
    </row>
    <row r="24" spans="1:22" ht="37.15" customHeight="1" x14ac:dyDescent="0.45">
      <c r="B24" s="72"/>
      <c r="C24" s="152"/>
      <c r="G24" s="29"/>
      <c r="H24" s="159"/>
      <c r="I24" s="143" t="s">
        <v>76</v>
      </c>
      <c r="J24" s="146" t="s">
        <v>72</v>
      </c>
      <c r="K24" s="142" t="s">
        <v>225</v>
      </c>
      <c r="L24" s="142" t="s">
        <v>226</v>
      </c>
      <c r="M24" s="29"/>
      <c r="O24" s="29"/>
      <c r="P24" s="41"/>
      <c r="Q24" s="32"/>
    </row>
    <row r="25" spans="1:22" ht="20.65" customHeight="1" x14ac:dyDescent="0.45">
      <c r="B25" s="72"/>
      <c r="C25" s="152"/>
      <c r="G25" s="30"/>
      <c r="H25" s="159"/>
      <c r="I25" s="143" t="s">
        <v>77</v>
      </c>
      <c r="J25" s="146" t="s">
        <v>72</v>
      </c>
      <c r="K25" s="142" t="s">
        <v>225</v>
      </c>
      <c r="L25" s="142" t="s">
        <v>226</v>
      </c>
      <c r="M25" s="30"/>
      <c r="O25" s="30"/>
      <c r="P25" s="41"/>
      <c r="Q25" s="32"/>
    </row>
    <row r="26" spans="1:22" ht="19.149999999999999" customHeight="1" x14ac:dyDescent="0.45">
      <c r="A26" s="31"/>
      <c r="B26" s="31"/>
      <c r="C26" s="153"/>
      <c r="D26" s="31"/>
      <c r="E26" s="31"/>
      <c r="F26" s="31"/>
      <c r="G26" s="31"/>
      <c r="H26" s="160"/>
      <c r="I26" s="143" t="s">
        <v>78</v>
      </c>
      <c r="J26" s="146" t="s">
        <v>72</v>
      </c>
      <c r="K26" s="142" t="s">
        <v>225</v>
      </c>
      <c r="L26" s="142" t="s">
        <v>226</v>
      </c>
      <c r="M26" s="31"/>
      <c r="N26" s="7"/>
      <c r="O26" s="30"/>
      <c r="P26" s="30"/>
      <c r="Q26" s="32"/>
    </row>
    <row r="27" spans="1:22" ht="22.5" customHeight="1" x14ac:dyDescent="0.45">
      <c r="C27" s="152"/>
      <c r="D27" s="3"/>
      <c r="E27" s="3"/>
      <c r="F27" s="3"/>
      <c r="H27" s="158" t="s">
        <v>279</v>
      </c>
      <c r="I27" s="141" t="s">
        <v>79</v>
      </c>
      <c r="J27" s="145" t="s">
        <v>80</v>
      </c>
      <c r="K27" s="142" t="s">
        <v>225</v>
      </c>
      <c r="L27" s="142" t="s">
        <v>226</v>
      </c>
      <c r="N27" s="7"/>
      <c r="O27" s="29"/>
      <c r="P27" s="29"/>
      <c r="Q27" s="32"/>
    </row>
    <row r="28" spans="1:22" ht="34.9" customHeight="1" x14ac:dyDescent="0.45">
      <c r="C28" s="152"/>
      <c r="D28" s="3"/>
      <c r="E28" s="3"/>
      <c r="F28" s="3"/>
      <c r="H28" s="159"/>
      <c r="I28" s="141" t="s">
        <v>81</v>
      </c>
      <c r="J28" s="145" t="s">
        <v>80</v>
      </c>
      <c r="K28" s="142" t="s">
        <v>225</v>
      </c>
      <c r="L28" s="142" t="s">
        <v>226</v>
      </c>
      <c r="N28" s="7"/>
      <c r="O28" s="32"/>
      <c r="P28" s="32"/>
      <c r="Q28" s="32"/>
      <c r="T28" s="32"/>
      <c r="U28" s="32"/>
      <c r="V28" s="32"/>
    </row>
    <row r="29" spans="1:22" ht="34.9" customHeight="1" x14ac:dyDescent="0.45">
      <c r="H29" s="160"/>
      <c r="I29" s="141" t="s">
        <v>82</v>
      </c>
      <c r="J29" s="145" t="s">
        <v>80</v>
      </c>
      <c r="K29" s="142" t="s">
        <v>225</v>
      </c>
      <c r="L29" s="142" t="s">
        <v>226</v>
      </c>
    </row>
    <row r="30" spans="1:22" ht="35.25" customHeight="1" x14ac:dyDescent="0.45">
      <c r="H30" s="158" t="s">
        <v>280</v>
      </c>
      <c r="I30" s="141" t="s">
        <v>182</v>
      </c>
      <c r="J30" s="145" t="s">
        <v>83</v>
      </c>
      <c r="K30" s="142" t="s">
        <v>225</v>
      </c>
      <c r="L30" s="142" t="s">
        <v>226</v>
      </c>
      <c r="M30" s="7"/>
    </row>
    <row r="31" spans="1:22" ht="21" customHeight="1" x14ac:dyDescent="0.45">
      <c r="H31" s="159"/>
      <c r="I31" s="141" t="s">
        <v>84</v>
      </c>
      <c r="J31" s="145" t="s">
        <v>83</v>
      </c>
      <c r="K31" s="142" t="s">
        <v>225</v>
      </c>
      <c r="L31" s="142" t="s">
        <v>226</v>
      </c>
    </row>
    <row r="32" spans="1:22" ht="34.9" customHeight="1" x14ac:dyDescent="0.45">
      <c r="H32" s="159"/>
      <c r="I32" s="141" t="s">
        <v>85</v>
      </c>
      <c r="J32" s="145" t="s">
        <v>83</v>
      </c>
      <c r="K32" s="142" t="s">
        <v>225</v>
      </c>
      <c r="L32" s="142" t="s">
        <v>226</v>
      </c>
    </row>
    <row r="33" spans="8:12" ht="37.15" customHeight="1" x14ac:dyDescent="0.45">
      <c r="H33" s="160"/>
      <c r="I33" s="141" t="s">
        <v>86</v>
      </c>
      <c r="J33" s="145" t="s">
        <v>83</v>
      </c>
      <c r="K33" s="142" t="s">
        <v>225</v>
      </c>
      <c r="L33" s="142" t="s">
        <v>226</v>
      </c>
    </row>
    <row r="35" spans="8:12" x14ac:dyDescent="0.45">
      <c r="I35" s="20"/>
    </row>
    <row r="36" spans="8:12" ht="37.15" customHeight="1" x14ac:dyDescent="0.45"/>
    <row r="37" spans="8:12" ht="39" customHeight="1" x14ac:dyDescent="0.45"/>
    <row r="40" spans="8:12" x14ac:dyDescent="0.45">
      <c r="I40" s="20"/>
    </row>
    <row r="43" spans="8:12" ht="38.1" customHeight="1" x14ac:dyDescent="0.45"/>
  </sheetData>
  <mergeCells count="14">
    <mergeCell ref="H27:H29"/>
    <mergeCell ref="H30:H33"/>
    <mergeCell ref="P16:P18"/>
    <mergeCell ref="P19:P20"/>
    <mergeCell ref="R14:S14"/>
    <mergeCell ref="B16:B22"/>
    <mergeCell ref="H16:H20"/>
    <mergeCell ref="H21:H26"/>
    <mergeCell ref="B12:Q12"/>
    <mergeCell ref="A7:A10"/>
    <mergeCell ref="B7:Q7"/>
    <mergeCell ref="B11:Q11"/>
    <mergeCell ref="D14:F14"/>
    <mergeCell ref="J14:L14"/>
  </mergeCells>
  <hyperlinks>
    <hyperlink ref="A1" location="'Functional map (DRAFT)'!A1" display="Return to functional map" xr:uid="{DC4E629C-B141-4619-BDF9-CFBF331737E4}"/>
    <hyperlink ref="R7" r:id="rId1" display="COSVR250" xr:uid="{F6768269-A233-49C9-A909-DF718AE38FFB}"/>
    <hyperlink ref="B7:Q7" r:id="rId2" display="BSEHV11 -  Clean industrial and commercial ventilation systems" xr:uid="{FF6DAA29-ACE1-4CA1-9E3C-9E0431E89B80}"/>
    <hyperlink ref="K7" r:id="rId3" display="BSEHV11 -  Clean industrial and commercial ventilation systems" xr:uid="{AECE65E5-F65B-4620-9FCF-459FFECF1C8D}"/>
    <hyperlink ref="Q16" location="'Behavioural descriptors'!B4" display="'Behavioural descriptors'!B4" xr:uid="{6C11405F-E8F4-4A59-A08F-AAB0470C67E9}"/>
    <hyperlink ref="Q17" location="'Behavioural descriptors'!B5" display="'Behavioural descriptors'!B5" xr:uid="{1D62D25B-56B2-4F0D-AEE0-7C8C920FC70E}"/>
    <hyperlink ref="Q18" location="'Behavioural descriptors'!B6" display="'Behavioural descriptors'!B6" xr:uid="{1041850F-4793-41EC-B300-1A6E0FB4F31C}"/>
    <hyperlink ref="Q19" location="'Behavioural descriptors'!B7" display="'Behavioural descriptors'!B7" xr:uid="{4358C1AE-F133-43FE-8503-B6241BB03B55}"/>
    <hyperlink ref="Q20" location="'Behavioural descriptors'!B8" display="'Behavioural descriptors'!B8" xr:uid="{D366D55D-BDEC-49D0-9BEF-2085493FE021}"/>
  </hyperlinks>
  <pageMargins left="0.7" right="0.7" top="0.75" bottom="0.75" header="0.3" footer="0.3"/>
  <pageSetup paperSize="9"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B4830-14F1-464C-94E1-2353DB80E70D}">
  <sheetPr>
    <tabColor theme="8" tint="0.59999389629810485"/>
  </sheetPr>
  <dimension ref="A1:V70"/>
  <sheetViews>
    <sheetView zoomScale="50" zoomScaleNormal="50" workbookViewId="0">
      <selection activeCell="R1" sqref="R1:S1048576"/>
    </sheetView>
  </sheetViews>
  <sheetFormatPr defaultColWidth="8.73046875" defaultRowHeight="14.25" x14ac:dyDescent="0.45"/>
  <cols>
    <col min="1" max="1" width="18" style="3" customWidth="1"/>
    <col min="2" max="2" width="4" style="3" customWidth="1"/>
    <col min="3" max="3" width="85.59765625" style="3" customWidth="1"/>
    <col min="4" max="4" width="15.59765625" style="14" hidden="1" customWidth="1"/>
    <col min="5" max="6" width="10.59765625" style="3" hidden="1" customWidth="1"/>
    <col min="7" max="7" width="3.265625" style="3" customWidth="1"/>
    <col min="8" max="8" width="5.265625" style="3" customWidth="1"/>
    <col min="9" max="9" width="85.59765625" style="2" customWidth="1"/>
    <col min="10" max="10" width="15.265625" style="6" hidden="1" customWidth="1"/>
    <col min="11" max="12" width="10.59765625" style="14" hidden="1" customWidth="1"/>
    <col min="13" max="13" width="3.265625" style="3" customWidth="1"/>
    <col min="14" max="14" width="85.59765625" style="3" customWidth="1"/>
    <col min="15" max="15" width="3.265625" style="3" customWidth="1"/>
    <col min="16" max="16" width="7.86328125" style="3" customWidth="1"/>
    <col min="17" max="17" width="85.59765625" style="3" customWidth="1"/>
    <col min="18" max="19" width="10.59765625" style="14" hidden="1" customWidth="1"/>
    <col min="20" max="16384" width="8.73046875" style="3"/>
  </cols>
  <sheetData>
    <row r="1" spans="1:21" x14ac:dyDescent="0.45">
      <c r="A1" s="9" t="s">
        <v>36</v>
      </c>
      <c r="B1" s="9"/>
    </row>
    <row r="2" spans="1:21" x14ac:dyDescent="0.45">
      <c r="A2" s="18" t="s">
        <v>87</v>
      </c>
      <c r="B2" s="9"/>
    </row>
    <row r="3" spans="1:21" x14ac:dyDescent="0.45">
      <c r="A3" s="9"/>
      <c r="B3" s="34" t="s">
        <v>88</v>
      </c>
    </row>
    <row r="4" spans="1:21" x14ac:dyDescent="0.45">
      <c r="A4" s="9"/>
      <c r="B4" s="34" t="s">
        <v>199</v>
      </c>
    </row>
    <row r="5" spans="1:21" x14ac:dyDescent="0.45">
      <c r="A5" s="9"/>
      <c r="B5" s="19"/>
    </row>
    <row r="6" spans="1:21" s="8" customFormat="1" x14ac:dyDescent="0.45">
      <c r="A6" s="18" t="str">
        <f>'Functional map (DRAFT)'!C5</f>
        <v>VH002</v>
      </c>
      <c r="B6" s="18" t="str">
        <f>'Functional map (DRAFT)'!D5</f>
        <v>Clean standard ventilation systems</v>
      </c>
      <c r="C6" s="18"/>
      <c r="D6" s="4"/>
      <c r="E6" s="18"/>
      <c r="F6" s="18"/>
      <c r="I6" s="20"/>
      <c r="J6" s="5"/>
      <c r="K6" s="38"/>
      <c r="L6" s="38"/>
      <c r="R6" s="38"/>
      <c r="S6" s="38"/>
    </row>
    <row r="7" spans="1:21" s="8" customFormat="1" x14ac:dyDescent="0.45">
      <c r="A7" s="9"/>
      <c r="B7" s="9"/>
      <c r="C7" s="9"/>
      <c r="D7" s="37"/>
      <c r="E7" s="9"/>
      <c r="F7" s="9"/>
      <c r="I7" s="20"/>
      <c r="J7" s="5"/>
      <c r="K7" s="37"/>
      <c r="L7" s="37"/>
      <c r="R7" s="37"/>
      <c r="S7" s="37"/>
    </row>
    <row r="8" spans="1:21" x14ac:dyDescent="0.45">
      <c r="A8" s="114" t="s">
        <v>39</v>
      </c>
      <c r="B8" s="115" t="s">
        <v>40</v>
      </c>
      <c r="C8" s="115"/>
      <c r="D8" s="115"/>
      <c r="E8" s="115"/>
      <c r="F8" s="115"/>
      <c r="G8" s="115"/>
      <c r="H8" s="115"/>
      <c r="I8" s="115"/>
      <c r="J8" s="115"/>
      <c r="K8" s="115"/>
      <c r="L8" s="115"/>
      <c r="M8" s="115"/>
      <c r="N8" s="115"/>
      <c r="O8" s="115"/>
      <c r="P8" s="115"/>
      <c r="Q8" s="115"/>
      <c r="R8" s="115"/>
      <c r="S8" s="115"/>
      <c r="T8" s="115"/>
      <c r="U8" s="115"/>
    </row>
    <row r="9" spans="1:21" x14ac:dyDescent="0.45">
      <c r="A9" s="114"/>
      <c r="B9" s="124" t="s">
        <v>89</v>
      </c>
      <c r="C9" s="125"/>
      <c r="D9" s="125"/>
      <c r="E9" s="125"/>
      <c r="F9" s="125"/>
      <c r="G9" s="125"/>
      <c r="H9" s="125"/>
      <c r="I9" s="125"/>
      <c r="J9" s="125"/>
      <c r="K9" s="125"/>
      <c r="L9" s="125"/>
      <c r="M9" s="125"/>
      <c r="N9" s="125"/>
      <c r="O9" s="125"/>
      <c r="P9" s="125"/>
      <c r="Q9" s="126"/>
      <c r="R9" s="40"/>
      <c r="S9" s="40"/>
    </row>
    <row r="10" spans="1:21" ht="113.1" customHeight="1" x14ac:dyDescent="0.45">
      <c r="A10" s="21" t="s">
        <v>44</v>
      </c>
      <c r="B10" s="127" t="s">
        <v>200</v>
      </c>
      <c r="C10" s="128"/>
      <c r="D10" s="128"/>
      <c r="E10" s="128"/>
      <c r="F10" s="128"/>
      <c r="G10" s="128"/>
      <c r="H10" s="128"/>
      <c r="I10" s="128"/>
      <c r="J10" s="128"/>
      <c r="K10" s="128"/>
      <c r="L10" s="128"/>
      <c r="M10" s="128"/>
      <c r="N10" s="128"/>
      <c r="O10" s="128"/>
      <c r="P10" s="128"/>
      <c r="Q10" s="129"/>
      <c r="R10" s="6"/>
      <c r="S10" s="6"/>
    </row>
    <row r="11" spans="1:21" ht="21" customHeight="1" x14ac:dyDescent="0.45">
      <c r="A11" s="33" t="s">
        <v>45</v>
      </c>
      <c r="B11" s="113" t="s">
        <v>46</v>
      </c>
      <c r="C11" s="113"/>
      <c r="D11" s="113"/>
      <c r="E11" s="113"/>
      <c r="F11" s="113"/>
      <c r="G11" s="113"/>
      <c r="H11" s="113"/>
      <c r="I11" s="113"/>
      <c r="J11" s="113"/>
      <c r="K11" s="113"/>
      <c r="L11" s="113"/>
      <c r="M11" s="113"/>
      <c r="N11" s="113"/>
      <c r="O11" s="113"/>
      <c r="P11" s="113"/>
      <c r="Q11" s="113"/>
      <c r="R11" s="6"/>
      <c r="S11" s="6"/>
    </row>
    <row r="13" spans="1:21" s="8" customFormat="1" x14ac:dyDescent="0.45">
      <c r="C13" s="22" t="s">
        <v>47</v>
      </c>
      <c r="D13" s="119" t="s">
        <v>48</v>
      </c>
      <c r="E13" s="120"/>
      <c r="F13" s="121"/>
      <c r="G13" s="24"/>
      <c r="I13" s="25" t="s">
        <v>49</v>
      </c>
      <c r="J13" s="119" t="s">
        <v>48</v>
      </c>
      <c r="K13" s="120"/>
      <c r="L13" s="121"/>
      <c r="M13" s="24"/>
      <c r="N13" s="23" t="s">
        <v>50</v>
      </c>
      <c r="O13" s="24"/>
      <c r="P13" s="24"/>
      <c r="Q13" s="23" t="s">
        <v>51</v>
      </c>
      <c r="R13" s="119" t="s">
        <v>48</v>
      </c>
      <c r="S13" s="121"/>
    </row>
    <row r="14" spans="1:21" s="8" customFormat="1" x14ac:dyDescent="0.45">
      <c r="C14" s="22"/>
      <c r="D14" s="36" t="s">
        <v>90</v>
      </c>
      <c r="E14" s="10" t="s">
        <v>53</v>
      </c>
      <c r="F14" s="10" t="s">
        <v>57</v>
      </c>
      <c r="G14" s="24"/>
      <c r="I14" s="26" t="s">
        <v>91</v>
      </c>
      <c r="J14" s="36" t="s">
        <v>90</v>
      </c>
      <c r="K14" s="39" t="s">
        <v>53</v>
      </c>
      <c r="L14" s="39" t="s">
        <v>57</v>
      </c>
      <c r="M14" s="24"/>
      <c r="N14" s="23" t="s">
        <v>55</v>
      </c>
      <c r="O14" s="24"/>
      <c r="P14" s="24"/>
      <c r="Q14" s="23" t="s">
        <v>56</v>
      </c>
      <c r="R14" s="10" t="s">
        <v>53</v>
      </c>
      <c r="S14" s="10" t="s">
        <v>57</v>
      </c>
    </row>
    <row r="15" spans="1:21" s="8" customFormat="1" ht="45" customHeight="1" x14ac:dyDescent="0.45">
      <c r="B15" s="165" t="s">
        <v>285</v>
      </c>
      <c r="C15" s="141" t="s">
        <v>92</v>
      </c>
      <c r="D15" s="142" t="s">
        <v>93</v>
      </c>
      <c r="E15" s="142" t="s">
        <v>229</v>
      </c>
      <c r="F15" s="142"/>
      <c r="G15" s="24"/>
      <c r="H15" s="158" t="s">
        <v>284</v>
      </c>
      <c r="I15" s="143" t="s">
        <v>94</v>
      </c>
      <c r="J15" s="146" t="s">
        <v>95</v>
      </c>
      <c r="K15" s="146" t="s">
        <v>235</v>
      </c>
      <c r="L15" s="146" t="s">
        <v>236</v>
      </c>
      <c r="M15" s="24"/>
      <c r="N15" s="27" t="s">
        <v>96</v>
      </c>
      <c r="O15" s="24"/>
      <c r="P15" s="123" t="str">
        <f>'Behavioural descriptors'!$A$4</f>
        <v>Effective working behaviours</v>
      </c>
      <c r="Q15" s="94" t="str">
        <f>'Behavioural descriptors'!$B$4</f>
        <v>Work within limits of defined capability and know when to seek advice from others</v>
      </c>
      <c r="R15" s="91"/>
      <c r="S15" s="91" t="str">
        <f>'Behavioural descriptors'!$E$4</f>
        <v>E1-1
E1-2
E1-3</v>
      </c>
    </row>
    <row r="16" spans="1:21" s="8" customFormat="1" ht="44.65" customHeight="1" x14ac:dyDescent="0.45">
      <c r="B16" s="166"/>
      <c r="C16" s="143" t="s">
        <v>97</v>
      </c>
      <c r="D16" s="144" t="s">
        <v>98</v>
      </c>
      <c r="E16" s="146" t="s">
        <v>230</v>
      </c>
      <c r="F16" s="142"/>
      <c r="G16" s="24"/>
      <c r="H16" s="160"/>
      <c r="I16" s="143" t="s">
        <v>196</v>
      </c>
      <c r="J16" s="146" t="s">
        <v>99</v>
      </c>
      <c r="K16" s="146" t="s">
        <v>239</v>
      </c>
      <c r="L16" s="146" t="s">
        <v>240</v>
      </c>
      <c r="M16" s="24"/>
      <c r="O16" s="24"/>
      <c r="P16" s="123"/>
      <c r="Q16" s="94" t="str">
        <f>'Behavioural descriptors'!$B$5</f>
        <v>Work effectively individually and as part of a team</v>
      </c>
      <c r="R16" s="91" t="str">
        <f>'Behavioural descriptors'!$D$5</f>
        <v>1-a1
1-a4
1-b2
1-b3
1-d3
1-e1
3-b3</v>
      </c>
      <c r="S16" s="91" t="str">
        <f>'Behavioural descriptors'!$E$5</f>
        <v>-</v>
      </c>
    </row>
    <row r="17" spans="1:21" s="8" customFormat="1" ht="43.9" customHeight="1" x14ac:dyDescent="0.45">
      <c r="B17" s="167"/>
      <c r="C17" s="143" t="s">
        <v>203</v>
      </c>
      <c r="D17" s="142" t="s">
        <v>100</v>
      </c>
      <c r="E17" s="146" t="s">
        <v>253</v>
      </c>
      <c r="F17" s="146" t="s">
        <v>238</v>
      </c>
      <c r="G17" s="24"/>
      <c r="H17" s="170" t="s">
        <v>285</v>
      </c>
      <c r="I17" s="143" t="s">
        <v>101</v>
      </c>
      <c r="J17" s="146" t="s">
        <v>102</v>
      </c>
      <c r="K17" s="146" t="s">
        <v>241</v>
      </c>
      <c r="L17" s="146" t="s">
        <v>242</v>
      </c>
      <c r="M17" s="24"/>
      <c r="N17" s="3"/>
      <c r="O17" s="24"/>
      <c r="P17" s="123"/>
      <c r="Q17" s="94" t="str">
        <f>'Behavioural descriptors'!$B$6</f>
        <v>Undertake defined personal development activities to maintain currency of competence</v>
      </c>
      <c r="R17" s="91" t="str">
        <f>'Behavioural descriptors'!$D$6</f>
        <v>1-b2
1-c2</v>
      </c>
      <c r="S17" s="91" t="str">
        <f>'Behavioural descriptors'!$E$6</f>
        <v>E9-1</v>
      </c>
    </row>
    <row r="18" spans="1:21" s="8" customFormat="1" ht="37.9" customHeight="1" x14ac:dyDescent="0.45">
      <c r="B18" s="158" t="s">
        <v>281</v>
      </c>
      <c r="C18" s="141" t="s">
        <v>103</v>
      </c>
      <c r="D18" s="142" t="s">
        <v>104</v>
      </c>
      <c r="E18" s="146" t="s">
        <v>253</v>
      </c>
      <c r="F18" s="146" t="s">
        <v>236</v>
      </c>
      <c r="G18" s="24"/>
      <c r="H18" s="169"/>
      <c r="I18" s="143" t="s">
        <v>105</v>
      </c>
      <c r="J18" s="146" t="s">
        <v>106</v>
      </c>
      <c r="K18" s="142" t="s">
        <v>254</v>
      </c>
      <c r="L18" s="142"/>
      <c r="M18" s="24"/>
      <c r="N18" s="3"/>
      <c r="O18" s="24"/>
      <c r="P18" s="123" t="str">
        <f>'Behavioural descriptors'!$A$7</f>
        <v>Installation &amp; maintenance behaviours</v>
      </c>
      <c r="Q18" s="94" t="str">
        <f>'Behavioural descriptors'!$B$7</f>
        <v>Challenge unsafe behaviours and activities, reporting them where necessary</v>
      </c>
      <c r="R18" s="91" t="str">
        <f>'Behavioural descriptors'!$D$7</f>
        <v>1-a1
1-a4
1-d3
3-a3</v>
      </c>
      <c r="S18" s="91" t="str">
        <f>'Behavioural descriptors'!$E$7</f>
        <v>-</v>
      </c>
    </row>
    <row r="19" spans="1:21" ht="36.75" customHeight="1" x14ac:dyDescent="0.45">
      <c r="B19" s="159"/>
      <c r="C19" s="141" t="s">
        <v>107</v>
      </c>
      <c r="D19" s="142" t="s">
        <v>108</v>
      </c>
      <c r="E19" s="146" t="s">
        <v>253</v>
      </c>
      <c r="F19" s="146" t="s">
        <v>236</v>
      </c>
      <c r="G19" s="29"/>
      <c r="H19" s="169"/>
      <c r="I19" s="150" t="s">
        <v>109</v>
      </c>
      <c r="J19" s="146" t="s">
        <v>110</v>
      </c>
      <c r="K19" s="142" t="s">
        <v>254</v>
      </c>
      <c r="L19" s="142" t="s">
        <v>268</v>
      </c>
      <c r="M19" s="29"/>
      <c r="O19" s="29"/>
      <c r="P19" s="123"/>
      <c r="Q19" s="94" t="str">
        <f>'Behavioural descriptors'!$B$8</f>
        <v>Work in accordance with quality requirements and challenge where they are not being met</v>
      </c>
      <c r="R19" s="91" t="str">
        <f>'Behavioural descriptors'!$D$8</f>
        <v>1-a1
1-a4
1-d3
3-a2
5-a2</v>
      </c>
      <c r="S19" s="91" t="str">
        <f>'Behavioural descriptors'!$E$8</f>
        <v>-</v>
      </c>
    </row>
    <row r="20" spans="1:21" ht="24.75" customHeight="1" x14ac:dyDescent="0.45">
      <c r="B20" s="160"/>
      <c r="C20" s="143" t="s">
        <v>111</v>
      </c>
      <c r="D20" s="146" t="s">
        <v>112</v>
      </c>
      <c r="E20" s="146" t="s">
        <v>253</v>
      </c>
      <c r="F20" s="146" t="s">
        <v>236</v>
      </c>
      <c r="G20" s="29"/>
      <c r="H20" s="169"/>
      <c r="I20" s="143" t="s">
        <v>113</v>
      </c>
      <c r="J20" s="146" t="s">
        <v>114</v>
      </c>
      <c r="K20" s="146" t="s">
        <v>243</v>
      </c>
      <c r="L20" s="146" t="s">
        <v>242</v>
      </c>
      <c r="M20" s="29"/>
      <c r="O20" s="29"/>
      <c r="P20" s="41"/>
      <c r="Q20" s="32"/>
    </row>
    <row r="21" spans="1:21" ht="55.9" customHeight="1" x14ac:dyDescent="0.45">
      <c r="B21" s="158" t="s">
        <v>282</v>
      </c>
      <c r="C21" s="141" t="s">
        <v>115</v>
      </c>
      <c r="D21" s="142" t="s">
        <v>116</v>
      </c>
      <c r="E21" s="146" t="s">
        <v>231</v>
      </c>
      <c r="F21" s="145"/>
      <c r="G21" s="29"/>
      <c r="H21" s="169"/>
      <c r="I21" s="143" t="s">
        <v>117</v>
      </c>
      <c r="J21" s="146" t="s">
        <v>118</v>
      </c>
      <c r="K21" s="146" t="s">
        <v>244</v>
      </c>
      <c r="L21" s="142"/>
      <c r="M21" s="29"/>
      <c r="O21" s="29"/>
      <c r="P21" s="41"/>
      <c r="Q21" s="32"/>
    </row>
    <row r="22" spans="1:21" ht="77.099999999999994" customHeight="1" x14ac:dyDescent="0.45">
      <c r="B22" s="160"/>
      <c r="C22" s="141" t="s">
        <v>188</v>
      </c>
      <c r="D22" s="142" t="s">
        <v>119</v>
      </c>
      <c r="E22" s="146" t="s">
        <v>232</v>
      </c>
      <c r="F22" s="146" t="s">
        <v>233</v>
      </c>
      <c r="G22" s="29"/>
      <c r="H22" s="169"/>
      <c r="I22" s="143" t="s">
        <v>120</v>
      </c>
      <c r="J22" s="146" t="s">
        <v>121</v>
      </c>
      <c r="K22" s="142" t="s">
        <v>255</v>
      </c>
      <c r="L22" s="146" t="s">
        <v>268</v>
      </c>
      <c r="M22" s="29"/>
      <c r="O22" s="29"/>
      <c r="P22" s="41"/>
      <c r="Q22" s="32"/>
    </row>
    <row r="23" spans="1:21" ht="45" customHeight="1" x14ac:dyDescent="0.45">
      <c r="B23" s="168" t="s">
        <v>283</v>
      </c>
      <c r="C23" s="143" t="s">
        <v>122</v>
      </c>
      <c r="D23" s="146" t="s">
        <v>123</v>
      </c>
      <c r="E23" s="146" t="s">
        <v>234</v>
      </c>
      <c r="F23" s="146" t="s">
        <v>226</v>
      </c>
      <c r="G23" s="29"/>
      <c r="H23" s="169"/>
      <c r="I23" s="143" t="s">
        <v>124</v>
      </c>
      <c r="J23" s="146" t="s">
        <v>125</v>
      </c>
      <c r="K23" s="142" t="s">
        <v>256</v>
      </c>
      <c r="L23" s="146" t="s">
        <v>268</v>
      </c>
      <c r="M23" s="29"/>
      <c r="O23" s="29"/>
      <c r="P23" s="41"/>
      <c r="Q23" s="32"/>
    </row>
    <row r="24" spans="1:21" ht="70.5" customHeight="1" x14ac:dyDescent="0.45">
      <c r="C24" s="2"/>
      <c r="D24" s="6"/>
      <c r="G24" s="30"/>
      <c r="H24" s="172" t="s">
        <v>286</v>
      </c>
      <c r="I24" s="143" t="s">
        <v>189</v>
      </c>
      <c r="J24" s="146" t="s">
        <v>126</v>
      </c>
      <c r="K24" s="146" t="s">
        <v>245</v>
      </c>
      <c r="L24" s="142"/>
      <c r="M24" s="30"/>
      <c r="O24" s="30"/>
      <c r="P24" s="41"/>
      <c r="Q24" s="32"/>
    </row>
    <row r="25" spans="1:21" ht="45" customHeight="1" x14ac:dyDescent="0.45">
      <c r="C25" s="153"/>
      <c r="D25" s="3"/>
      <c r="G25" s="29"/>
      <c r="H25" s="168" t="s">
        <v>283</v>
      </c>
      <c r="I25" s="143" t="s">
        <v>127</v>
      </c>
      <c r="J25" s="146" t="s">
        <v>128</v>
      </c>
      <c r="K25" s="146" t="s">
        <v>234</v>
      </c>
      <c r="L25" s="146" t="s">
        <v>246</v>
      </c>
      <c r="M25" s="29"/>
      <c r="O25" s="29"/>
      <c r="P25" s="41"/>
      <c r="Q25" s="32"/>
    </row>
    <row r="26" spans="1:21" ht="21" customHeight="1" x14ac:dyDescent="0.45">
      <c r="C26" s="2"/>
      <c r="D26" s="6"/>
      <c r="G26" s="29"/>
      <c r="H26" s="171"/>
      <c r="I26" s="26" t="s">
        <v>129</v>
      </c>
      <c r="J26" s="52"/>
      <c r="K26" s="53"/>
      <c r="L26" s="53"/>
      <c r="M26" s="29"/>
      <c r="O26" s="29"/>
      <c r="P26" s="41"/>
      <c r="Q26" s="32"/>
    </row>
    <row r="27" spans="1:21" ht="22.9" customHeight="1" x14ac:dyDescent="0.45">
      <c r="C27" s="56"/>
      <c r="D27" s="57"/>
      <c r="G27" s="29"/>
      <c r="H27" s="158" t="s">
        <v>281</v>
      </c>
      <c r="I27" s="143" t="s">
        <v>130</v>
      </c>
      <c r="J27" s="146" t="s">
        <v>131</v>
      </c>
      <c r="K27" s="142" t="s">
        <v>254</v>
      </c>
      <c r="L27" s="146" t="s">
        <v>273</v>
      </c>
      <c r="M27" s="29"/>
      <c r="O27" s="29"/>
      <c r="P27" s="41"/>
      <c r="Q27" s="32"/>
    </row>
    <row r="28" spans="1:21" ht="22.9" customHeight="1" x14ac:dyDescent="0.45">
      <c r="D28" s="3"/>
      <c r="G28" s="30"/>
      <c r="H28" s="160"/>
      <c r="I28" s="143" t="s">
        <v>132</v>
      </c>
      <c r="J28" s="146" t="s">
        <v>133</v>
      </c>
      <c r="K28" s="146" t="s">
        <v>235</v>
      </c>
      <c r="L28" s="146" t="s">
        <v>236</v>
      </c>
      <c r="M28" s="30"/>
      <c r="O28" s="30"/>
      <c r="P28" s="41"/>
      <c r="Q28" s="32"/>
    </row>
    <row r="29" spans="1:21" ht="44.65" customHeight="1" x14ac:dyDescent="0.45">
      <c r="D29" s="3"/>
      <c r="K29" s="6"/>
      <c r="L29" s="6"/>
      <c r="N29" s="7"/>
      <c r="O29" s="29"/>
      <c r="P29" s="29"/>
      <c r="Q29" s="32"/>
    </row>
    <row r="30" spans="1:21" s="8" customFormat="1" x14ac:dyDescent="0.45">
      <c r="A30" s="18" t="str">
        <f>'Functional map (DRAFT)'!C6</f>
        <v>VH003</v>
      </c>
      <c r="B30" s="18" t="str">
        <f>'Functional map (DRAFT)'!D6</f>
        <v>Supervise and lead air hygiene activities</v>
      </c>
      <c r="C30" s="18"/>
      <c r="D30" s="4"/>
      <c r="E30" s="18"/>
      <c r="F30" s="18"/>
      <c r="I30" s="20"/>
      <c r="J30" s="5"/>
      <c r="K30" s="38"/>
      <c r="L30" s="38"/>
      <c r="R30" s="38"/>
      <c r="S30" s="38"/>
    </row>
    <row r="31" spans="1:21" s="8" customFormat="1" x14ac:dyDescent="0.45">
      <c r="A31" s="9"/>
      <c r="B31" s="9"/>
      <c r="C31" s="9"/>
      <c r="D31" s="37"/>
      <c r="E31" s="9"/>
      <c r="F31" s="9"/>
      <c r="I31" s="20"/>
      <c r="J31" s="5"/>
      <c r="K31" s="37"/>
      <c r="L31" s="37"/>
      <c r="R31" s="37"/>
      <c r="S31" s="37"/>
    </row>
    <row r="32" spans="1:21" x14ac:dyDescent="0.45">
      <c r="A32" s="114" t="s">
        <v>39</v>
      </c>
      <c r="B32" s="115" t="s">
        <v>40</v>
      </c>
      <c r="C32" s="115"/>
      <c r="D32" s="115"/>
      <c r="E32" s="115"/>
      <c r="F32" s="115"/>
      <c r="G32" s="115"/>
      <c r="H32" s="115"/>
      <c r="I32" s="115"/>
      <c r="J32" s="115"/>
      <c r="K32" s="115"/>
      <c r="L32" s="115"/>
      <c r="M32" s="115"/>
      <c r="N32" s="115"/>
      <c r="O32" s="115"/>
      <c r="P32" s="115"/>
      <c r="Q32" s="115"/>
      <c r="R32" s="115"/>
      <c r="S32" s="115"/>
      <c r="T32" s="115"/>
      <c r="U32" s="115"/>
    </row>
    <row r="33" spans="1:19" x14ac:dyDescent="0.45">
      <c r="A33" s="114"/>
      <c r="B33" s="124" t="s">
        <v>89</v>
      </c>
      <c r="C33" s="125"/>
      <c r="D33" s="125"/>
      <c r="E33" s="125"/>
      <c r="F33" s="125"/>
      <c r="G33" s="125"/>
      <c r="H33" s="125"/>
      <c r="I33" s="125"/>
      <c r="J33" s="125"/>
      <c r="K33" s="125"/>
      <c r="L33" s="125"/>
      <c r="M33" s="125"/>
      <c r="N33" s="125"/>
      <c r="O33" s="125"/>
      <c r="P33" s="125"/>
      <c r="Q33" s="126"/>
      <c r="R33" s="40"/>
      <c r="S33" s="40"/>
    </row>
    <row r="34" spans="1:19" ht="30.75" customHeight="1" x14ac:dyDescent="0.45">
      <c r="A34" s="21" t="s">
        <v>44</v>
      </c>
      <c r="B34" s="116" t="s">
        <v>134</v>
      </c>
      <c r="C34" s="117"/>
      <c r="D34" s="117"/>
      <c r="E34" s="117"/>
      <c r="F34" s="117"/>
      <c r="G34" s="117"/>
      <c r="H34" s="117"/>
      <c r="I34" s="117"/>
      <c r="J34" s="117"/>
      <c r="K34" s="117"/>
      <c r="L34" s="117"/>
      <c r="M34" s="117"/>
      <c r="N34" s="117"/>
      <c r="O34" s="117"/>
      <c r="P34" s="117"/>
      <c r="Q34" s="118"/>
      <c r="R34" s="6"/>
      <c r="S34" s="6"/>
    </row>
    <row r="35" spans="1:19" ht="21" customHeight="1" x14ac:dyDescent="0.45">
      <c r="A35" s="33" t="s">
        <v>45</v>
      </c>
      <c r="B35" s="113" t="s">
        <v>135</v>
      </c>
      <c r="C35" s="113"/>
      <c r="D35" s="113"/>
      <c r="E35" s="113"/>
      <c r="F35" s="113"/>
      <c r="G35" s="113"/>
      <c r="H35" s="113"/>
      <c r="I35" s="113"/>
      <c r="J35" s="113"/>
      <c r="K35" s="113"/>
      <c r="L35" s="113"/>
      <c r="M35" s="113"/>
      <c r="N35" s="113"/>
      <c r="O35" s="113"/>
      <c r="P35" s="113"/>
      <c r="Q35" s="113"/>
      <c r="R35" s="6"/>
      <c r="S35" s="6"/>
    </row>
    <row r="37" spans="1:19" s="8" customFormat="1" x14ac:dyDescent="0.45">
      <c r="C37" s="22" t="s">
        <v>47</v>
      </c>
      <c r="D37" s="119" t="s">
        <v>48</v>
      </c>
      <c r="E37" s="120"/>
      <c r="F37" s="121"/>
      <c r="G37" s="24"/>
      <c r="I37" s="25" t="s">
        <v>49</v>
      </c>
      <c r="J37" s="119" t="s">
        <v>48</v>
      </c>
      <c r="K37" s="120"/>
      <c r="L37" s="121"/>
      <c r="M37" s="24"/>
      <c r="N37" s="23" t="s">
        <v>50</v>
      </c>
      <c r="O37" s="24"/>
      <c r="P37" s="24"/>
      <c r="Q37" s="23" t="s">
        <v>51</v>
      </c>
      <c r="R37" s="119" t="s">
        <v>48</v>
      </c>
      <c r="S37" s="121"/>
    </row>
    <row r="38" spans="1:19" s="8" customFormat="1" x14ac:dyDescent="0.45">
      <c r="C38" s="22" t="s">
        <v>52</v>
      </c>
      <c r="D38" s="36" t="s">
        <v>90</v>
      </c>
      <c r="E38" s="10" t="s">
        <v>53</v>
      </c>
      <c r="F38" s="10" t="s">
        <v>57</v>
      </c>
      <c r="G38" s="24"/>
      <c r="I38" s="26" t="s">
        <v>136</v>
      </c>
      <c r="J38" s="36" t="s">
        <v>90</v>
      </c>
      <c r="K38" s="10" t="s">
        <v>53</v>
      </c>
      <c r="L38" s="10" t="s">
        <v>57</v>
      </c>
      <c r="M38" s="24"/>
      <c r="N38" s="23" t="s">
        <v>55</v>
      </c>
      <c r="O38" s="24"/>
      <c r="P38" s="24"/>
      <c r="Q38" s="23" t="s">
        <v>56</v>
      </c>
      <c r="R38" s="10" t="s">
        <v>53</v>
      </c>
      <c r="S38" s="10" t="s">
        <v>57</v>
      </c>
    </row>
    <row r="39" spans="1:19" s="8" customFormat="1" ht="37.5" customHeight="1" x14ac:dyDescent="0.45">
      <c r="B39" s="165" t="s">
        <v>285</v>
      </c>
      <c r="C39" s="143" t="s">
        <v>137</v>
      </c>
      <c r="D39" s="146" t="s">
        <v>138</v>
      </c>
      <c r="E39" s="142" t="s">
        <v>255</v>
      </c>
      <c r="F39" s="156" t="s">
        <v>269</v>
      </c>
      <c r="G39" s="24"/>
      <c r="H39" s="169" t="s">
        <v>289</v>
      </c>
      <c r="I39" s="150" t="s">
        <v>139</v>
      </c>
      <c r="J39" s="146" t="s">
        <v>140</v>
      </c>
      <c r="K39" s="146" t="s">
        <v>243</v>
      </c>
      <c r="L39" s="146" t="s">
        <v>248</v>
      </c>
      <c r="M39" s="24"/>
      <c r="N39" s="27" t="s">
        <v>141</v>
      </c>
      <c r="O39" s="24"/>
      <c r="P39" s="41"/>
      <c r="Q39" s="41"/>
      <c r="R39" s="41"/>
      <c r="S39" s="41"/>
    </row>
    <row r="40" spans="1:19" s="8" customFormat="1" ht="40.5" customHeight="1" x14ac:dyDescent="0.45">
      <c r="B40" s="166"/>
      <c r="C40" s="143" t="s">
        <v>142</v>
      </c>
      <c r="D40" s="142" t="s">
        <v>143</v>
      </c>
      <c r="E40" s="146" t="s">
        <v>247</v>
      </c>
      <c r="F40" s="156" t="s">
        <v>270</v>
      </c>
      <c r="G40" s="24"/>
      <c r="H40" s="169"/>
      <c r="I40" s="150" t="s">
        <v>190</v>
      </c>
      <c r="J40" s="146" t="s">
        <v>144</v>
      </c>
      <c r="K40" s="146" t="s">
        <v>243</v>
      </c>
      <c r="L40" s="146" t="s">
        <v>248</v>
      </c>
      <c r="M40" s="24"/>
      <c r="O40" s="24"/>
      <c r="P40" s="41"/>
      <c r="Q40" s="41"/>
      <c r="R40" s="41"/>
      <c r="S40" s="41"/>
    </row>
    <row r="41" spans="1:19" s="8" customFormat="1" ht="39" customHeight="1" x14ac:dyDescent="0.45">
      <c r="B41" s="167"/>
      <c r="C41" s="141" t="s">
        <v>145</v>
      </c>
      <c r="D41" s="142" t="s">
        <v>146</v>
      </c>
      <c r="E41" s="142" t="s">
        <v>256</v>
      </c>
      <c r="F41" s="156" t="s">
        <v>269</v>
      </c>
      <c r="G41" s="24"/>
      <c r="H41" s="169"/>
      <c r="I41" s="157" t="s">
        <v>124</v>
      </c>
      <c r="J41" s="145" t="s">
        <v>125</v>
      </c>
      <c r="K41" s="142" t="s">
        <v>256</v>
      </c>
      <c r="L41" s="156" t="s">
        <v>268</v>
      </c>
      <c r="M41" s="24"/>
      <c r="N41" s="3"/>
      <c r="O41" s="24"/>
      <c r="P41" s="41"/>
      <c r="Q41" s="41"/>
      <c r="R41" s="41"/>
      <c r="S41" s="41"/>
    </row>
    <row r="42" spans="1:19" s="8" customFormat="1" ht="24.4" customHeight="1" x14ac:dyDescent="0.45">
      <c r="B42" s="173" t="s">
        <v>288</v>
      </c>
      <c r="C42" s="141" t="s">
        <v>191</v>
      </c>
      <c r="D42" s="142" t="s">
        <v>147</v>
      </c>
      <c r="E42" s="142" t="s">
        <v>257</v>
      </c>
      <c r="F42" s="142" t="s">
        <v>269</v>
      </c>
      <c r="G42" s="24"/>
      <c r="H42" s="158" t="s">
        <v>290</v>
      </c>
      <c r="I42" s="155" t="s">
        <v>148</v>
      </c>
      <c r="J42" s="142"/>
      <c r="K42" s="142" t="s">
        <v>258</v>
      </c>
      <c r="L42" s="145"/>
      <c r="M42" s="24"/>
      <c r="N42" s="3"/>
      <c r="O42" s="24"/>
      <c r="P42" s="41"/>
      <c r="Q42" s="41"/>
      <c r="R42" s="41"/>
      <c r="S42" s="41"/>
    </row>
    <row r="43" spans="1:19" ht="97.15" customHeight="1" x14ac:dyDescent="0.45">
      <c r="B43" s="174" t="s">
        <v>287</v>
      </c>
      <c r="C43" s="141" t="s">
        <v>149</v>
      </c>
      <c r="D43" s="142" t="s">
        <v>150</v>
      </c>
      <c r="E43" s="142" t="s">
        <v>261</v>
      </c>
      <c r="F43" s="145" t="s">
        <v>271</v>
      </c>
      <c r="G43" s="29"/>
      <c r="H43" s="159"/>
      <c r="I43" s="155" t="s">
        <v>201</v>
      </c>
      <c r="J43" s="142"/>
      <c r="K43" s="142" t="s">
        <v>259</v>
      </c>
      <c r="L43" s="145"/>
      <c r="M43" s="29"/>
      <c r="O43" s="29"/>
      <c r="P43" s="41"/>
      <c r="Q43" s="41"/>
      <c r="R43" s="41"/>
      <c r="S43" s="41"/>
    </row>
    <row r="44" spans="1:19" ht="40.15" customHeight="1" x14ac:dyDescent="0.45">
      <c r="G44" s="29"/>
      <c r="H44" s="159"/>
      <c r="I44" s="155" t="s">
        <v>151</v>
      </c>
      <c r="J44" s="142"/>
      <c r="K44" s="142" t="s">
        <v>260</v>
      </c>
      <c r="L44" s="145"/>
      <c r="M44" s="29"/>
      <c r="O44" s="29"/>
      <c r="P44" s="41"/>
      <c r="Q44" s="32"/>
    </row>
    <row r="45" spans="1:19" ht="21.4" customHeight="1" x14ac:dyDescent="0.45">
      <c r="D45" s="3"/>
      <c r="G45" s="29"/>
      <c r="H45" s="159"/>
      <c r="I45" s="155" t="s">
        <v>202</v>
      </c>
      <c r="J45" s="142"/>
      <c r="K45" s="142" t="s">
        <v>260</v>
      </c>
      <c r="L45" s="145"/>
      <c r="M45" s="29"/>
      <c r="O45" s="29"/>
      <c r="P45" s="41"/>
      <c r="Q45" s="32"/>
    </row>
    <row r="46" spans="1:19" ht="44.25" customHeight="1" x14ac:dyDescent="0.45">
      <c r="D46" s="3"/>
      <c r="G46" s="29"/>
      <c r="H46" s="159"/>
      <c r="I46" s="155" t="s">
        <v>152</v>
      </c>
      <c r="J46" s="142"/>
      <c r="K46" s="142" t="s">
        <v>260</v>
      </c>
      <c r="L46" s="145"/>
      <c r="M46" s="29"/>
      <c r="O46" s="29"/>
      <c r="P46" s="41"/>
      <c r="Q46" s="32"/>
    </row>
    <row r="47" spans="1:19" ht="42" customHeight="1" x14ac:dyDescent="0.45">
      <c r="G47" s="29"/>
      <c r="H47" s="159"/>
      <c r="I47" s="155" t="s">
        <v>192</v>
      </c>
      <c r="J47" s="142"/>
      <c r="K47" s="142" t="s">
        <v>262</v>
      </c>
      <c r="L47" s="145"/>
      <c r="M47" s="29"/>
      <c r="O47" s="29"/>
      <c r="P47" s="41"/>
      <c r="Q47" s="32"/>
    </row>
    <row r="48" spans="1:19" ht="41.65" customHeight="1" x14ac:dyDescent="0.45">
      <c r="D48" s="3"/>
      <c r="G48" s="30"/>
      <c r="H48" s="159"/>
      <c r="I48" s="155" t="s">
        <v>153</v>
      </c>
      <c r="J48" s="142"/>
      <c r="K48" s="142" t="s">
        <v>263</v>
      </c>
      <c r="L48" s="145"/>
      <c r="M48" s="30"/>
      <c r="O48" s="30"/>
      <c r="P48" s="41"/>
      <c r="Q48" s="32"/>
    </row>
    <row r="49" spans="1:22" ht="39.75" customHeight="1" x14ac:dyDescent="0.45">
      <c r="A49" s="31"/>
      <c r="G49" s="30"/>
      <c r="H49" s="159"/>
      <c r="I49" s="155" t="s">
        <v>193</v>
      </c>
      <c r="J49" s="145"/>
      <c r="K49" s="151"/>
      <c r="L49" s="151"/>
      <c r="M49" s="30"/>
      <c r="N49" s="7"/>
      <c r="O49" s="30"/>
      <c r="P49" s="30"/>
      <c r="Q49" s="32"/>
    </row>
    <row r="50" spans="1:22" ht="42.4" customHeight="1" x14ac:dyDescent="0.45">
      <c r="D50" s="3"/>
      <c r="G50" s="29"/>
      <c r="H50" s="159"/>
      <c r="I50" s="155" t="s">
        <v>154</v>
      </c>
      <c r="J50" s="142"/>
      <c r="K50" s="145"/>
      <c r="L50" s="145"/>
      <c r="M50" s="29"/>
      <c r="N50" s="7"/>
      <c r="O50" s="29"/>
      <c r="P50" s="29"/>
      <c r="Q50" s="32"/>
    </row>
    <row r="51" spans="1:22" ht="45.4" customHeight="1" x14ac:dyDescent="0.45">
      <c r="D51" s="3"/>
      <c r="G51" s="32"/>
      <c r="H51" s="159"/>
      <c r="I51" s="155" t="s">
        <v>155</v>
      </c>
      <c r="J51" s="142"/>
      <c r="K51" s="145"/>
      <c r="L51" s="145"/>
      <c r="M51" s="32"/>
      <c r="N51" s="7"/>
      <c r="O51" s="32"/>
      <c r="P51" s="32"/>
      <c r="Q51" s="32"/>
      <c r="T51" s="32"/>
      <c r="U51" s="32"/>
      <c r="V51" s="32"/>
    </row>
    <row r="52" spans="1:22" ht="45.6" customHeight="1" x14ac:dyDescent="0.45">
      <c r="D52" s="3"/>
      <c r="G52" s="32"/>
      <c r="H52" s="159"/>
      <c r="I52" s="155" t="s">
        <v>156</v>
      </c>
      <c r="J52" s="142"/>
      <c r="K52" s="142" t="s">
        <v>264</v>
      </c>
      <c r="L52" s="145"/>
      <c r="M52" s="32"/>
      <c r="N52" s="7"/>
      <c r="O52" s="32"/>
      <c r="P52" s="32"/>
      <c r="Q52" s="32"/>
      <c r="T52" s="32"/>
    </row>
    <row r="53" spans="1:22" ht="39" customHeight="1" x14ac:dyDescent="0.45">
      <c r="H53" s="160"/>
      <c r="I53" s="155" t="s">
        <v>194</v>
      </c>
      <c r="J53" s="142"/>
      <c r="K53" s="142" t="s">
        <v>265</v>
      </c>
      <c r="L53" s="145"/>
      <c r="N53" s="7"/>
    </row>
    <row r="54" spans="1:22" ht="26.25" customHeight="1" x14ac:dyDescent="0.45">
      <c r="H54" s="154"/>
      <c r="I54" s="55" t="s">
        <v>195</v>
      </c>
      <c r="J54" s="54"/>
      <c r="K54" s="52"/>
      <c r="L54" s="52"/>
      <c r="N54" s="7"/>
      <c r="O54" s="17"/>
      <c r="P54" s="17"/>
      <c r="Q54" s="7"/>
    </row>
    <row r="55" spans="1:22" ht="40.9" customHeight="1" x14ac:dyDescent="0.45">
      <c r="E55" s="7"/>
      <c r="F55" s="7"/>
      <c r="G55" s="7"/>
      <c r="H55" s="158" t="s">
        <v>284</v>
      </c>
      <c r="I55" s="143" t="s">
        <v>94</v>
      </c>
      <c r="J55" s="146" t="s">
        <v>95</v>
      </c>
      <c r="K55" s="146" t="s">
        <v>235</v>
      </c>
      <c r="L55" s="146" t="s">
        <v>236</v>
      </c>
      <c r="M55" s="7"/>
      <c r="N55" s="7"/>
      <c r="O55" s="7"/>
      <c r="P55" s="7"/>
      <c r="Q55" s="7"/>
      <c r="R55" s="6"/>
      <c r="S55" s="6"/>
    </row>
    <row r="56" spans="1:22" ht="41.65" customHeight="1" x14ac:dyDescent="0.45">
      <c r="E56" s="7"/>
      <c r="F56" s="7"/>
      <c r="G56" s="7"/>
      <c r="H56" s="160"/>
      <c r="I56" s="143" t="s">
        <v>196</v>
      </c>
      <c r="J56" s="146" t="s">
        <v>99</v>
      </c>
      <c r="K56" s="146" t="s">
        <v>239</v>
      </c>
      <c r="L56" s="146" t="s">
        <v>240</v>
      </c>
      <c r="M56" s="7"/>
      <c r="N56" s="7"/>
      <c r="O56" s="7"/>
      <c r="P56" s="7"/>
      <c r="Q56" s="7"/>
      <c r="R56" s="6"/>
      <c r="S56" s="6"/>
    </row>
    <row r="57" spans="1:22" ht="37.9" customHeight="1" x14ac:dyDescent="0.45">
      <c r="E57" s="7"/>
      <c r="F57" s="7"/>
      <c r="H57" s="170" t="s">
        <v>285</v>
      </c>
      <c r="I57" s="143" t="s">
        <v>101</v>
      </c>
      <c r="J57" s="146" t="s">
        <v>102</v>
      </c>
      <c r="K57" s="146" t="s">
        <v>241</v>
      </c>
      <c r="L57" s="146" t="s">
        <v>242</v>
      </c>
      <c r="M57" s="7"/>
      <c r="N57" s="7"/>
      <c r="O57" s="7"/>
      <c r="P57" s="7"/>
      <c r="Q57" s="7"/>
      <c r="R57" s="6"/>
      <c r="S57" s="6"/>
    </row>
    <row r="58" spans="1:22" ht="103.15" customHeight="1" x14ac:dyDescent="0.45">
      <c r="D58" s="3"/>
      <c r="H58" s="169"/>
      <c r="I58" s="143" t="s">
        <v>157</v>
      </c>
      <c r="J58" s="146" t="s">
        <v>158</v>
      </c>
      <c r="K58" s="146" t="s">
        <v>247</v>
      </c>
      <c r="L58" s="142"/>
      <c r="N58" s="7"/>
      <c r="O58" s="29"/>
      <c r="P58" s="29"/>
      <c r="Q58" s="32"/>
    </row>
    <row r="59" spans="1:22" ht="22.9" customHeight="1" x14ac:dyDescent="0.45">
      <c r="D59" s="3"/>
      <c r="H59" s="169"/>
      <c r="I59" s="143" t="s">
        <v>105</v>
      </c>
      <c r="J59" s="146" t="s">
        <v>106</v>
      </c>
      <c r="K59" s="142" t="s">
        <v>254</v>
      </c>
      <c r="L59" s="142"/>
      <c r="N59" s="7"/>
      <c r="O59" s="29"/>
      <c r="P59" s="29"/>
      <c r="Q59" s="32"/>
    </row>
    <row r="60" spans="1:22" ht="22.9" customHeight="1" x14ac:dyDescent="0.45">
      <c r="D60" s="3"/>
      <c r="H60" s="169"/>
      <c r="I60" s="150" t="s">
        <v>109</v>
      </c>
      <c r="J60" s="146" t="s">
        <v>110</v>
      </c>
      <c r="K60" s="142" t="s">
        <v>254</v>
      </c>
      <c r="L60" s="142" t="s">
        <v>269</v>
      </c>
      <c r="N60" s="7"/>
      <c r="O60" s="29"/>
      <c r="P60" s="29"/>
      <c r="Q60" s="32"/>
    </row>
    <row r="61" spans="1:22" ht="27" customHeight="1" x14ac:dyDescent="0.45">
      <c r="D61" s="3"/>
      <c r="H61" s="169"/>
      <c r="I61" s="143" t="s">
        <v>113</v>
      </c>
      <c r="J61" s="146" t="s">
        <v>114</v>
      </c>
      <c r="K61" s="146" t="s">
        <v>243</v>
      </c>
      <c r="L61" s="146" t="s">
        <v>272</v>
      </c>
      <c r="N61" s="7"/>
      <c r="O61" s="29"/>
      <c r="P61" s="29"/>
      <c r="Q61" s="32"/>
    </row>
    <row r="62" spans="1:22" ht="54" customHeight="1" x14ac:dyDescent="0.45">
      <c r="D62" s="3"/>
      <c r="H62" s="169"/>
      <c r="I62" s="143" t="s">
        <v>117</v>
      </c>
      <c r="J62" s="146" t="s">
        <v>118</v>
      </c>
      <c r="K62" s="146" t="s">
        <v>244</v>
      </c>
      <c r="L62" s="142"/>
      <c r="N62" s="7"/>
      <c r="O62" s="29"/>
      <c r="P62" s="29"/>
      <c r="Q62" s="32"/>
    </row>
    <row r="63" spans="1:22" ht="28.9" customHeight="1" x14ac:dyDescent="0.45">
      <c r="D63" s="3"/>
      <c r="H63" s="169"/>
      <c r="I63" s="143" t="s">
        <v>120</v>
      </c>
      <c r="J63" s="146" t="s">
        <v>121</v>
      </c>
      <c r="K63" s="142" t="s">
        <v>266</v>
      </c>
      <c r="L63" s="142" t="s">
        <v>269</v>
      </c>
      <c r="N63" s="7"/>
      <c r="O63" s="29"/>
      <c r="P63" s="29"/>
      <c r="Q63" s="32"/>
    </row>
    <row r="64" spans="1:22" ht="24" customHeight="1" x14ac:dyDescent="0.45">
      <c r="H64" s="169"/>
      <c r="I64" s="143" t="s">
        <v>197</v>
      </c>
      <c r="J64" s="146" t="s">
        <v>159</v>
      </c>
      <c r="K64" s="142" t="s">
        <v>256</v>
      </c>
      <c r="L64" s="142" t="s">
        <v>269</v>
      </c>
    </row>
    <row r="65" spans="8:13" ht="25.5" customHeight="1" x14ac:dyDescent="0.45">
      <c r="H65" s="158" t="s">
        <v>281</v>
      </c>
      <c r="I65" s="143" t="s">
        <v>130</v>
      </c>
      <c r="J65" s="146" t="s">
        <v>131</v>
      </c>
      <c r="K65" s="142" t="s">
        <v>254</v>
      </c>
      <c r="L65" s="145" t="s">
        <v>269</v>
      </c>
      <c r="M65" s="7"/>
    </row>
    <row r="66" spans="8:13" ht="24.75" customHeight="1" x14ac:dyDescent="0.45">
      <c r="H66" s="160"/>
      <c r="I66" s="143" t="s">
        <v>132</v>
      </c>
      <c r="J66" s="146" t="s">
        <v>133</v>
      </c>
      <c r="K66" s="146" t="s">
        <v>235</v>
      </c>
      <c r="L66" s="146" t="s">
        <v>236</v>
      </c>
    </row>
    <row r="67" spans="8:13" ht="27" customHeight="1" x14ac:dyDescent="0.45">
      <c r="H67" s="174" t="s">
        <v>287</v>
      </c>
      <c r="I67" s="143" t="s">
        <v>160</v>
      </c>
      <c r="J67" s="146" t="s">
        <v>161</v>
      </c>
      <c r="K67" s="142" t="s">
        <v>261</v>
      </c>
      <c r="L67" s="142" t="s">
        <v>269</v>
      </c>
    </row>
    <row r="68" spans="8:13" ht="57.75" customHeight="1" x14ac:dyDescent="0.45">
      <c r="H68" s="172" t="s">
        <v>286</v>
      </c>
      <c r="I68" s="143" t="s">
        <v>189</v>
      </c>
      <c r="J68" s="146" t="s">
        <v>126</v>
      </c>
      <c r="K68" s="146" t="s">
        <v>245</v>
      </c>
      <c r="L68" s="142"/>
    </row>
    <row r="69" spans="8:13" ht="40.5" customHeight="1" x14ac:dyDescent="0.45">
      <c r="H69" s="168" t="s">
        <v>283</v>
      </c>
      <c r="I69" s="143" t="s">
        <v>127</v>
      </c>
      <c r="J69" s="146" t="s">
        <v>128</v>
      </c>
      <c r="K69" s="146" t="s">
        <v>234</v>
      </c>
      <c r="L69" s="146" t="s">
        <v>246</v>
      </c>
    </row>
    <row r="70" spans="8:13" ht="101.25" customHeight="1" x14ac:dyDescent="0.45">
      <c r="H70" s="172" t="s">
        <v>291</v>
      </c>
      <c r="I70" s="141" t="s">
        <v>198</v>
      </c>
      <c r="J70" s="142"/>
      <c r="K70" s="142" t="s">
        <v>267</v>
      </c>
      <c r="L70" s="145"/>
    </row>
  </sheetData>
  <mergeCells count="30">
    <mergeCell ref="H42:H53"/>
    <mergeCell ref="H55:H56"/>
    <mergeCell ref="H57:H64"/>
    <mergeCell ref="H65:H66"/>
    <mergeCell ref="H17:H23"/>
    <mergeCell ref="H27:H28"/>
    <mergeCell ref="B39:B41"/>
    <mergeCell ref="H39:H41"/>
    <mergeCell ref="R37:S37"/>
    <mergeCell ref="D37:F37"/>
    <mergeCell ref="J37:L37"/>
    <mergeCell ref="A32:A33"/>
    <mergeCell ref="B32:U32"/>
    <mergeCell ref="B33:Q33"/>
    <mergeCell ref="B34:Q34"/>
    <mergeCell ref="B8:U8"/>
    <mergeCell ref="B35:Q35"/>
    <mergeCell ref="A8:A9"/>
    <mergeCell ref="B9:Q9"/>
    <mergeCell ref="B10:Q10"/>
    <mergeCell ref="R13:S13"/>
    <mergeCell ref="D13:F13"/>
    <mergeCell ref="J13:L13"/>
    <mergeCell ref="B11:Q11"/>
    <mergeCell ref="P15:P17"/>
    <mergeCell ref="P18:P19"/>
    <mergeCell ref="B15:B17"/>
    <mergeCell ref="B18:B20"/>
    <mergeCell ref="B21:B22"/>
    <mergeCell ref="H15:H16"/>
  </mergeCells>
  <hyperlinks>
    <hyperlink ref="A1" location="'Functional map (DRAFT)'!A1" display="Return to functional map" xr:uid="{BFFCBECE-C29C-4338-BE80-899CDE69131B}"/>
    <hyperlink ref="B8:U8" r:id="rId1" display="BSEHV11 -  Clean industrial and commercial ventilation systems" xr:uid="{74477C36-1146-4796-8A6B-4099904CAF32}"/>
    <hyperlink ref="B32:U32" r:id="rId2" display="BSEHV11 -  Clean industrial and commercial ventilation systems" xr:uid="{8F89AE52-4496-4B92-B308-232BEBE514D5}"/>
    <hyperlink ref="Q15" location="'Behavioural descriptors'!B4" display="'Behavioural descriptors'!B4" xr:uid="{2043CC31-BDDA-4521-8981-54D17A5A443B}"/>
    <hyperlink ref="Q16" location="'Behavioural descriptors'!B5" display="'Behavioural descriptors'!B5" xr:uid="{095D8DAB-E7AE-40CB-A4B4-5FE7C56A6CC5}"/>
    <hyperlink ref="Q17" location="'Behavioural descriptors'!B6" display="'Behavioural descriptors'!B6" xr:uid="{6F8E795E-09AD-47D9-9B33-59C38B5F8E9C}"/>
    <hyperlink ref="Q18" location="'Behavioural descriptors'!B7" display="'Behavioural descriptors'!B7" xr:uid="{BAE06E49-7D14-4B37-B0A1-C937F4D80ED1}"/>
    <hyperlink ref="Q19" location="'Behavioural descriptors'!B8" display="'Behavioural descriptors'!B8" xr:uid="{E9E914D4-1503-4C7E-922B-AFAC5201A552}"/>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26701-BB1D-48D1-9558-633E272F0C76}">
  <sheetPr>
    <tabColor theme="8" tint="0.59999389629810485"/>
  </sheetPr>
  <dimension ref="A1:S77"/>
  <sheetViews>
    <sheetView topLeftCell="A20" zoomScale="60" zoomScaleNormal="60" workbookViewId="0">
      <selection activeCell="N32" sqref="N32"/>
    </sheetView>
  </sheetViews>
  <sheetFormatPr defaultColWidth="8.73046875" defaultRowHeight="14.25" x14ac:dyDescent="0.45"/>
  <cols>
    <col min="1" max="1" width="16.265625" style="3" bestFit="1" customWidth="1"/>
    <col min="2" max="2" width="4" style="3" customWidth="1"/>
    <col min="3" max="3" width="85.59765625" style="3" customWidth="1"/>
    <col min="4" max="4" width="12.59765625" style="14" hidden="1" customWidth="1"/>
    <col min="5" max="6" width="10.59765625" style="3" hidden="1" customWidth="1"/>
    <col min="7" max="7" width="3.265625" style="3" customWidth="1"/>
    <col min="8" max="8" width="5.33203125" style="3" customWidth="1"/>
    <col min="9" max="9" width="85.59765625" style="2" customWidth="1"/>
    <col min="10" max="10" width="12.59765625" style="6" hidden="1" customWidth="1"/>
    <col min="11" max="12" width="10.59765625" style="14" hidden="1" customWidth="1"/>
    <col min="13" max="13" width="3.265625" style="3" customWidth="1"/>
    <col min="14" max="14" width="85.59765625" style="3" customWidth="1"/>
    <col min="15" max="15" width="3.265625" style="3" customWidth="1"/>
    <col min="16" max="16" width="6.265625" style="3" customWidth="1"/>
    <col min="17" max="17" width="85.59765625" style="3" customWidth="1"/>
    <col min="18" max="19" width="10.59765625" style="14" hidden="1" customWidth="1"/>
    <col min="20" max="16384" width="8.73046875" style="3"/>
  </cols>
  <sheetData>
    <row r="1" spans="1:19" x14ac:dyDescent="0.45">
      <c r="A1" s="9" t="s">
        <v>36</v>
      </c>
      <c r="B1" s="9"/>
    </row>
    <row r="2" spans="1:19" x14ac:dyDescent="0.45">
      <c r="A2" s="18" t="s">
        <v>162</v>
      </c>
      <c r="B2" s="9"/>
    </row>
    <row r="3" spans="1:19" x14ac:dyDescent="0.45">
      <c r="A3" s="9"/>
      <c r="B3" s="34" t="s">
        <v>163</v>
      </c>
    </row>
    <row r="4" spans="1:19" x14ac:dyDescent="0.45">
      <c r="A4" s="9"/>
      <c r="B4" s="34" t="s">
        <v>164</v>
      </c>
    </row>
    <row r="5" spans="1:19" x14ac:dyDescent="0.45">
      <c r="A5" s="9"/>
      <c r="B5" s="19"/>
    </row>
    <row r="6" spans="1:19" x14ac:dyDescent="0.45">
      <c r="A6" s="18" t="str">
        <f>'Functional map (DRAFT)'!C7</f>
        <v>VH004</v>
      </c>
      <c r="B6" s="18" t="str">
        <f>'Functional map (DRAFT)'!D7</f>
        <v>Clean kitchen extract systems and associated components</v>
      </c>
      <c r="C6" s="18"/>
      <c r="D6" s="4"/>
      <c r="E6" s="18"/>
      <c r="F6" s="18"/>
      <c r="G6" s="8"/>
      <c r="H6" s="8"/>
      <c r="I6" s="20"/>
      <c r="J6" s="5"/>
      <c r="K6" s="38"/>
      <c r="L6" s="38"/>
      <c r="M6" s="8"/>
      <c r="N6" s="8"/>
      <c r="O6" s="8"/>
      <c r="P6" s="8"/>
      <c r="Q6" s="8"/>
    </row>
    <row r="7" spans="1:19" x14ac:dyDescent="0.45">
      <c r="A7" s="9"/>
      <c r="B7" s="9"/>
      <c r="C7" s="9"/>
      <c r="D7" s="37"/>
      <c r="E7" s="9"/>
      <c r="F7" s="9"/>
      <c r="G7" s="8"/>
      <c r="H7" s="8"/>
      <c r="I7" s="20"/>
      <c r="J7" s="5"/>
      <c r="K7" s="37"/>
      <c r="L7" s="37"/>
      <c r="M7" s="8"/>
      <c r="N7" s="8"/>
      <c r="O7" s="8"/>
      <c r="P7" s="8"/>
      <c r="Q7" s="8"/>
    </row>
    <row r="8" spans="1:19" x14ac:dyDescent="0.45">
      <c r="A8" s="114" t="s">
        <v>39</v>
      </c>
      <c r="B8" s="115" t="s">
        <v>40</v>
      </c>
      <c r="C8" s="115"/>
      <c r="D8" s="115"/>
      <c r="E8" s="115"/>
      <c r="F8" s="115"/>
      <c r="G8" s="115"/>
      <c r="H8" s="115"/>
      <c r="I8" s="115"/>
      <c r="J8" s="115"/>
      <c r="K8" s="115"/>
      <c r="L8" s="115"/>
      <c r="M8" s="115"/>
      <c r="N8" s="115"/>
      <c r="O8" s="115"/>
      <c r="P8" s="115"/>
      <c r="Q8" s="115"/>
    </row>
    <row r="9" spans="1:19" x14ac:dyDescent="0.45">
      <c r="A9" s="114"/>
      <c r="B9" s="124" t="s">
        <v>165</v>
      </c>
      <c r="C9" s="125"/>
      <c r="D9" s="125"/>
      <c r="E9" s="125"/>
      <c r="F9" s="125"/>
      <c r="G9" s="125"/>
      <c r="H9" s="125"/>
      <c r="I9" s="125"/>
      <c r="J9" s="125"/>
      <c r="K9" s="125"/>
      <c r="L9" s="125"/>
      <c r="M9" s="125"/>
      <c r="N9" s="125"/>
      <c r="O9" s="125"/>
      <c r="P9" s="125"/>
      <c r="Q9" s="126"/>
    </row>
    <row r="10" spans="1:19" ht="101.65" customHeight="1" x14ac:dyDescent="0.45">
      <c r="A10" s="21" t="s">
        <v>44</v>
      </c>
      <c r="B10" s="127" t="s">
        <v>208</v>
      </c>
      <c r="C10" s="128"/>
      <c r="D10" s="128"/>
      <c r="E10" s="128"/>
      <c r="F10" s="128"/>
      <c r="G10" s="128"/>
      <c r="H10" s="128"/>
      <c r="I10" s="128"/>
      <c r="J10" s="128"/>
      <c r="K10" s="128"/>
      <c r="L10" s="128"/>
      <c r="M10" s="128"/>
      <c r="N10" s="128"/>
      <c r="O10" s="128"/>
      <c r="P10" s="128"/>
      <c r="Q10" s="129"/>
    </row>
    <row r="11" spans="1:19" ht="21" customHeight="1" x14ac:dyDescent="0.45">
      <c r="A11" s="33" t="s">
        <v>45</v>
      </c>
      <c r="B11" s="113" t="s">
        <v>46</v>
      </c>
      <c r="C11" s="113"/>
      <c r="D11" s="113"/>
      <c r="E11" s="113"/>
      <c r="F11" s="113"/>
      <c r="G11" s="113"/>
      <c r="H11" s="113"/>
      <c r="I11" s="113"/>
      <c r="J11" s="113"/>
      <c r="K11" s="113"/>
      <c r="L11" s="113"/>
      <c r="M11" s="113"/>
      <c r="N11" s="113"/>
      <c r="O11" s="113"/>
      <c r="P11" s="113"/>
      <c r="Q11" s="113"/>
      <c r="R11" s="6"/>
      <c r="S11" s="6"/>
    </row>
    <row r="12" spans="1:19" x14ac:dyDescent="0.45">
      <c r="A12" s="8"/>
      <c r="B12" s="7"/>
      <c r="C12" s="7"/>
      <c r="D12" s="6"/>
      <c r="E12" s="7"/>
      <c r="F12" s="7"/>
      <c r="G12" s="7"/>
      <c r="H12" s="7"/>
      <c r="I12" s="7"/>
      <c r="K12" s="6"/>
      <c r="L12" s="6"/>
      <c r="M12" s="7"/>
      <c r="N12" s="7"/>
      <c r="O12" s="7"/>
      <c r="P12" s="7"/>
      <c r="Q12" s="7"/>
    </row>
    <row r="14" spans="1:19" x14ac:dyDescent="0.45">
      <c r="A14" s="8"/>
      <c r="B14" s="8"/>
      <c r="C14" s="23"/>
      <c r="D14" s="119" t="s">
        <v>48</v>
      </c>
      <c r="E14" s="120"/>
      <c r="F14" s="121"/>
      <c r="G14" s="24"/>
      <c r="H14" s="8"/>
      <c r="I14" s="25" t="s">
        <v>49</v>
      </c>
      <c r="J14" s="119" t="s">
        <v>48</v>
      </c>
      <c r="K14" s="120"/>
      <c r="L14" s="121"/>
      <c r="M14" s="24"/>
      <c r="N14" s="23" t="s">
        <v>50</v>
      </c>
      <c r="O14" s="24"/>
      <c r="P14" s="24"/>
      <c r="Q14" s="23" t="s">
        <v>51</v>
      </c>
      <c r="R14" s="119" t="s">
        <v>48</v>
      </c>
      <c r="S14" s="121"/>
    </row>
    <row r="15" spans="1:19" x14ac:dyDescent="0.45">
      <c r="A15" s="8"/>
      <c r="B15" s="8"/>
      <c r="C15" s="23" t="s">
        <v>52</v>
      </c>
      <c r="D15" s="36" t="s">
        <v>166</v>
      </c>
      <c r="E15" s="10" t="s">
        <v>53</v>
      </c>
      <c r="F15" s="10" t="s">
        <v>57</v>
      </c>
      <c r="G15" s="24"/>
      <c r="H15" s="8"/>
      <c r="I15" s="26" t="s">
        <v>91</v>
      </c>
      <c r="J15" s="36" t="s">
        <v>167</v>
      </c>
      <c r="K15" s="10" t="s">
        <v>53</v>
      </c>
      <c r="L15" s="10" t="s">
        <v>57</v>
      </c>
      <c r="M15" s="24"/>
      <c r="N15" s="23" t="s">
        <v>55</v>
      </c>
      <c r="O15" s="24"/>
      <c r="P15" s="24"/>
      <c r="Q15" s="23" t="s">
        <v>56</v>
      </c>
      <c r="R15" s="10" t="s">
        <v>53</v>
      </c>
      <c r="S15" s="10" t="s">
        <v>57</v>
      </c>
    </row>
    <row r="16" spans="1:19" ht="45" customHeight="1" x14ac:dyDescent="0.45">
      <c r="A16" s="8"/>
      <c r="B16" s="165" t="s">
        <v>285</v>
      </c>
      <c r="C16" s="141" t="s">
        <v>92</v>
      </c>
      <c r="D16" s="142" t="s">
        <v>93</v>
      </c>
      <c r="E16" s="142" t="s">
        <v>229</v>
      </c>
      <c r="F16" s="142"/>
      <c r="G16" s="24"/>
      <c r="H16" s="158" t="s">
        <v>567</v>
      </c>
      <c r="I16" s="143" t="s">
        <v>94</v>
      </c>
      <c r="J16" s="146" t="s">
        <v>95</v>
      </c>
      <c r="K16" s="146" t="s">
        <v>235</v>
      </c>
      <c r="L16" s="146" t="s">
        <v>236</v>
      </c>
      <c r="M16" s="24"/>
      <c r="N16" s="27" t="s">
        <v>168</v>
      </c>
      <c r="O16" s="24"/>
      <c r="P16" s="123" t="str">
        <f>'Behavioural descriptors'!$A$4</f>
        <v>Effective working behaviours</v>
      </c>
      <c r="Q16" s="94" t="str">
        <f>'Behavioural descriptors'!$B$4</f>
        <v>Work within limits of defined capability and know when to seek advice from others</v>
      </c>
      <c r="R16" s="91" t="str">
        <f>'Behavioural descriptors'!$D$4</f>
        <v>1-a1
1-a4
1-c1
1-d1
3-a3</v>
      </c>
      <c r="S16" s="91" t="str">
        <f>'Behavioural descriptors'!$E$4</f>
        <v>E1-1
E1-2
E1-3</v>
      </c>
    </row>
    <row r="17" spans="1:19" ht="41.25" customHeight="1" x14ac:dyDescent="0.45">
      <c r="A17" s="8"/>
      <c r="B17" s="166"/>
      <c r="C17" s="143" t="s">
        <v>97</v>
      </c>
      <c r="D17" s="144" t="s">
        <v>98</v>
      </c>
      <c r="E17" s="146" t="s">
        <v>230</v>
      </c>
      <c r="F17" s="142"/>
      <c r="G17" s="24"/>
      <c r="H17" s="160"/>
      <c r="I17" s="143" t="s">
        <v>196</v>
      </c>
      <c r="J17" s="146" t="s">
        <v>99</v>
      </c>
      <c r="K17" s="146" t="s">
        <v>239</v>
      </c>
      <c r="L17" s="146" t="s">
        <v>240</v>
      </c>
      <c r="M17" s="24"/>
      <c r="N17" s="8"/>
      <c r="O17" s="24"/>
      <c r="P17" s="123"/>
      <c r="Q17" s="94" t="str">
        <f>'Behavioural descriptors'!$B$5</f>
        <v>Work effectively individually and as part of a team</v>
      </c>
      <c r="R17" s="91" t="str">
        <f>'Behavioural descriptors'!$D$5</f>
        <v>1-a1
1-a4
1-b2
1-b3
1-d3
1-e1
3-b3</v>
      </c>
      <c r="S17" s="91" t="str">
        <f>'Behavioural descriptors'!$E$5</f>
        <v>-</v>
      </c>
    </row>
    <row r="18" spans="1:19" ht="45.6" customHeight="1" x14ac:dyDescent="0.45">
      <c r="A18" s="8"/>
      <c r="B18" s="167"/>
      <c r="C18" s="143" t="s">
        <v>203</v>
      </c>
      <c r="D18" s="142" t="s">
        <v>100</v>
      </c>
      <c r="E18" s="146" t="s">
        <v>237</v>
      </c>
      <c r="F18" s="146" t="s">
        <v>238</v>
      </c>
      <c r="G18" s="24"/>
      <c r="H18" s="170" t="s">
        <v>285</v>
      </c>
      <c r="I18" s="143" t="s">
        <v>101</v>
      </c>
      <c r="J18" s="146" t="s">
        <v>102</v>
      </c>
      <c r="K18" s="146" t="s">
        <v>241</v>
      </c>
      <c r="L18" s="146" t="s">
        <v>242</v>
      </c>
      <c r="M18" s="24"/>
      <c r="O18" s="24"/>
      <c r="P18" s="123"/>
      <c r="Q18" s="94" t="str">
        <f>'Behavioural descriptors'!$B$6</f>
        <v>Undertake defined personal development activities to maintain currency of competence</v>
      </c>
      <c r="R18" s="91" t="str">
        <f>'Behavioural descriptors'!$D$6</f>
        <v>1-b2
1-c2</v>
      </c>
      <c r="S18" s="91" t="str">
        <f>'Behavioural descriptors'!$E$6</f>
        <v>E9-1</v>
      </c>
    </row>
    <row r="19" spans="1:19" ht="103.15" customHeight="1" x14ac:dyDescent="0.45">
      <c r="B19" s="165" t="s">
        <v>285</v>
      </c>
      <c r="C19" s="143" t="s">
        <v>137</v>
      </c>
      <c r="D19" s="146" t="s">
        <v>138</v>
      </c>
      <c r="E19" s="142" t="s">
        <v>255</v>
      </c>
      <c r="F19" s="145" t="s">
        <v>269</v>
      </c>
      <c r="H19" s="169"/>
      <c r="I19" s="143" t="s">
        <v>157</v>
      </c>
      <c r="J19" s="146" t="s">
        <v>158</v>
      </c>
      <c r="K19" s="146" t="s">
        <v>247</v>
      </c>
      <c r="L19" s="142"/>
      <c r="M19" s="14"/>
      <c r="O19" s="29"/>
      <c r="P19" s="123" t="str">
        <f>'Behavioural descriptors'!$A$7</f>
        <v>Installation &amp; maintenance behaviours</v>
      </c>
      <c r="Q19" s="94" t="str">
        <f>'Behavioural descriptors'!$B$7</f>
        <v>Challenge unsafe behaviours and activities, reporting them where necessary</v>
      </c>
      <c r="R19" s="91" t="str">
        <f>'Behavioural descriptors'!$D$7</f>
        <v>1-a1
1-a4
1-d3
3-a3</v>
      </c>
      <c r="S19" s="91" t="str">
        <f>'Behavioural descriptors'!$E$7</f>
        <v>-</v>
      </c>
    </row>
    <row r="20" spans="1:19" ht="45.6" customHeight="1" x14ac:dyDescent="0.45">
      <c r="B20" s="166"/>
      <c r="C20" s="143" t="s">
        <v>142</v>
      </c>
      <c r="D20" s="142" t="s">
        <v>143</v>
      </c>
      <c r="E20" s="146" t="s">
        <v>247</v>
      </c>
      <c r="F20" s="145" t="s">
        <v>270</v>
      </c>
      <c r="H20" s="169"/>
      <c r="I20" s="143" t="s">
        <v>105</v>
      </c>
      <c r="J20" s="146" t="s">
        <v>106</v>
      </c>
      <c r="K20" s="142" t="s">
        <v>254</v>
      </c>
      <c r="L20" s="142"/>
      <c r="M20" s="14"/>
      <c r="N20" s="7"/>
      <c r="O20" s="32"/>
      <c r="P20" s="123"/>
      <c r="Q20" s="94" t="str">
        <f>'Behavioural descriptors'!$B$8</f>
        <v>Work in accordance with quality requirements and challenge where they are not being met</v>
      </c>
      <c r="R20" s="91" t="str">
        <f>'Behavioural descriptors'!$D$8</f>
        <v>1-a1
1-a4
1-d3
3-a2
5-a2</v>
      </c>
      <c r="S20" s="91" t="str">
        <f>'Behavioural descriptors'!$E$8</f>
        <v>-</v>
      </c>
    </row>
    <row r="21" spans="1:19" ht="40.15" customHeight="1" x14ac:dyDescent="0.45">
      <c r="B21" s="167"/>
      <c r="C21" s="141" t="s">
        <v>145</v>
      </c>
      <c r="D21" s="142" t="s">
        <v>146</v>
      </c>
      <c r="E21" s="142" t="s">
        <v>256</v>
      </c>
      <c r="F21" s="145" t="s">
        <v>269</v>
      </c>
      <c r="H21" s="169"/>
      <c r="I21" s="150" t="s">
        <v>109</v>
      </c>
      <c r="J21" s="146" t="s">
        <v>110</v>
      </c>
      <c r="K21" s="142" t="s">
        <v>254</v>
      </c>
      <c r="L21" s="142" t="s">
        <v>268</v>
      </c>
    </row>
    <row r="22" spans="1:19" ht="45.6" customHeight="1" x14ac:dyDescent="0.45">
      <c r="B22" s="158" t="s">
        <v>281</v>
      </c>
      <c r="C22" s="141" t="s">
        <v>103</v>
      </c>
      <c r="D22" s="142" t="s">
        <v>104</v>
      </c>
      <c r="E22" s="146" t="s">
        <v>235</v>
      </c>
      <c r="F22" s="146" t="s">
        <v>236</v>
      </c>
      <c r="H22" s="169"/>
      <c r="I22" s="143" t="s">
        <v>113</v>
      </c>
      <c r="J22" s="146" t="s">
        <v>114</v>
      </c>
      <c r="K22" s="146" t="s">
        <v>243</v>
      </c>
      <c r="L22" s="146" t="s">
        <v>242</v>
      </c>
      <c r="Q22" s="3" t="s">
        <v>276</v>
      </c>
    </row>
    <row r="23" spans="1:19" ht="53.65" customHeight="1" x14ac:dyDescent="0.45">
      <c r="B23" s="159"/>
      <c r="C23" s="141" t="s">
        <v>169</v>
      </c>
      <c r="D23" s="142" t="s">
        <v>108</v>
      </c>
      <c r="E23" s="146" t="s">
        <v>235</v>
      </c>
      <c r="F23" s="146" t="s">
        <v>236</v>
      </c>
      <c r="H23" s="169"/>
      <c r="I23" s="143" t="s">
        <v>117</v>
      </c>
      <c r="J23" s="146" t="s">
        <v>118</v>
      </c>
      <c r="K23" s="146" t="s">
        <v>244</v>
      </c>
      <c r="L23" s="142"/>
    </row>
    <row r="24" spans="1:19" ht="28.15" customHeight="1" x14ac:dyDescent="0.45">
      <c r="B24" s="160"/>
      <c r="C24" s="143" t="s">
        <v>111</v>
      </c>
      <c r="D24" s="146" t="s">
        <v>112</v>
      </c>
      <c r="E24" s="146" t="s">
        <v>253</v>
      </c>
      <c r="F24" s="146" t="s">
        <v>236</v>
      </c>
      <c r="H24" s="169"/>
      <c r="I24" s="143" t="s">
        <v>120</v>
      </c>
      <c r="J24" s="146" t="s">
        <v>121</v>
      </c>
      <c r="K24" s="142" t="s">
        <v>255</v>
      </c>
      <c r="L24" s="146" t="s">
        <v>268</v>
      </c>
    </row>
    <row r="25" spans="1:19" ht="29.65" customHeight="1" x14ac:dyDescent="0.45">
      <c r="B25" s="173" t="s">
        <v>288</v>
      </c>
      <c r="C25" s="141" t="s">
        <v>191</v>
      </c>
      <c r="D25" s="142" t="s">
        <v>147</v>
      </c>
      <c r="E25" s="142" t="s">
        <v>257</v>
      </c>
      <c r="F25" s="142" t="s">
        <v>269</v>
      </c>
      <c r="H25" s="169"/>
      <c r="I25" s="143" t="s">
        <v>124</v>
      </c>
      <c r="J25" s="146" t="s">
        <v>125</v>
      </c>
      <c r="K25" s="142" t="s">
        <v>256</v>
      </c>
      <c r="L25" s="146" t="s">
        <v>268</v>
      </c>
    </row>
    <row r="26" spans="1:19" ht="27.4" customHeight="1" x14ac:dyDescent="0.45">
      <c r="B26" s="174" t="s">
        <v>287</v>
      </c>
      <c r="C26" s="141" t="s">
        <v>149</v>
      </c>
      <c r="D26" s="142" t="s">
        <v>150</v>
      </c>
      <c r="E26" s="142" t="s">
        <v>261</v>
      </c>
      <c r="F26" s="145" t="s">
        <v>271</v>
      </c>
      <c r="H26" s="168" t="s">
        <v>281</v>
      </c>
      <c r="I26" s="143" t="s">
        <v>170</v>
      </c>
      <c r="J26" s="146" t="s">
        <v>171</v>
      </c>
      <c r="K26" s="146" t="s">
        <v>235</v>
      </c>
      <c r="L26" s="146" t="s">
        <v>236</v>
      </c>
    </row>
    <row r="27" spans="1:19" ht="46.15" customHeight="1" x14ac:dyDescent="0.45">
      <c r="B27" s="158" t="s">
        <v>286</v>
      </c>
      <c r="C27" s="141" t="s">
        <v>115</v>
      </c>
      <c r="D27" s="142" t="s">
        <v>116</v>
      </c>
      <c r="E27" s="146" t="s">
        <v>231</v>
      </c>
      <c r="F27" s="145"/>
      <c r="H27" s="172" t="s">
        <v>287</v>
      </c>
      <c r="I27" s="143" t="s">
        <v>160</v>
      </c>
      <c r="J27" s="146" t="s">
        <v>161</v>
      </c>
      <c r="K27" s="142" t="s">
        <v>261</v>
      </c>
      <c r="L27" s="142" t="s">
        <v>268</v>
      </c>
    </row>
    <row r="28" spans="1:19" ht="81" customHeight="1" x14ac:dyDescent="0.45">
      <c r="B28" s="160"/>
      <c r="C28" s="141" t="s">
        <v>188</v>
      </c>
      <c r="D28" s="142" t="s">
        <v>119</v>
      </c>
      <c r="E28" s="146" t="s">
        <v>232</v>
      </c>
      <c r="F28" s="146" t="s">
        <v>233</v>
      </c>
      <c r="H28" s="172" t="s">
        <v>286</v>
      </c>
      <c r="I28" s="143" t="s">
        <v>189</v>
      </c>
      <c r="J28" s="146" t="s">
        <v>126</v>
      </c>
      <c r="K28" s="146" t="s">
        <v>245</v>
      </c>
      <c r="L28" s="142"/>
    </row>
    <row r="29" spans="1:19" ht="39.75" customHeight="1" x14ac:dyDescent="0.45">
      <c r="B29" s="168" t="s">
        <v>283</v>
      </c>
      <c r="C29" s="143" t="s">
        <v>122</v>
      </c>
      <c r="D29" s="146" t="s">
        <v>123</v>
      </c>
      <c r="E29" s="146" t="s">
        <v>234</v>
      </c>
      <c r="F29" s="146" t="s">
        <v>226</v>
      </c>
      <c r="H29" s="168" t="s">
        <v>283</v>
      </c>
      <c r="I29" s="143" t="s">
        <v>127</v>
      </c>
      <c r="J29" s="146" t="s">
        <v>128</v>
      </c>
      <c r="K29" s="146" t="s">
        <v>234</v>
      </c>
      <c r="L29" s="146" t="s">
        <v>246</v>
      </c>
    </row>
    <row r="30" spans="1:19" ht="21.75" customHeight="1" x14ac:dyDescent="0.45">
      <c r="H30" s="154"/>
      <c r="I30" s="26" t="s">
        <v>129</v>
      </c>
      <c r="J30" s="52"/>
      <c r="K30" s="53"/>
      <c r="L30" s="53"/>
    </row>
    <row r="31" spans="1:19" ht="24.75" customHeight="1" x14ac:dyDescent="0.45">
      <c r="C31" s="153"/>
      <c r="H31" s="158" t="s">
        <v>281</v>
      </c>
      <c r="I31" s="143" t="s">
        <v>130</v>
      </c>
      <c r="J31" s="146" t="s">
        <v>131</v>
      </c>
      <c r="K31" s="142" t="s">
        <v>254</v>
      </c>
      <c r="L31" s="146" t="s">
        <v>273</v>
      </c>
    </row>
    <row r="32" spans="1:19" ht="26.25" customHeight="1" x14ac:dyDescent="0.45">
      <c r="H32" s="160"/>
      <c r="I32" s="143" t="s">
        <v>132</v>
      </c>
      <c r="J32" s="146" t="s">
        <v>133</v>
      </c>
      <c r="K32" s="146" t="s">
        <v>235</v>
      </c>
      <c r="L32" s="146" t="s">
        <v>236</v>
      </c>
    </row>
    <row r="34" spans="1:19" x14ac:dyDescent="0.45">
      <c r="I34" s="8"/>
      <c r="J34" s="4"/>
      <c r="K34" s="4"/>
      <c r="L34" s="4"/>
      <c r="M34" s="7"/>
    </row>
    <row r="35" spans="1:19" x14ac:dyDescent="0.45">
      <c r="A35" s="18" t="str">
        <f>'Functional map (DRAFT)'!C8</f>
        <v>VH005</v>
      </c>
      <c r="B35" s="18" t="str">
        <f>'Functional map (DRAFT)'!D8</f>
        <v>Supervise and lead grease hygiene activities</v>
      </c>
      <c r="C35" s="18"/>
      <c r="D35" s="4"/>
      <c r="E35" s="18"/>
      <c r="F35" s="18"/>
      <c r="G35" s="8"/>
      <c r="H35" s="8"/>
      <c r="I35" s="20"/>
      <c r="J35" s="5"/>
      <c r="K35" s="38"/>
      <c r="L35" s="38"/>
      <c r="M35" s="8"/>
      <c r="N35" s="8"/>
      <c r="O35" s="8"/>
      <c r="P35" s="8"/>
      <c r="Q35" s="8"/>
    </row>
    <row r="36" spans="1:19" x14ac:dyDescent="0.45">
      <c r="A36" s="9"/>
      <c r="B36" s="9"/>
      <c r="C36" s="9"/>
      <c r="D36" s="37"/>
      <c r="E36" s="9"/>
      <c r="F36" s="9"/>
      <c r="G36" s="8"/>
      <c r="H36" s="8"/>
      <c r="I36" s="20"/>
      <c r="J36" s="5"/>
      <c r="K36" s="37"/>
      <c r="L36" s="37"/>
      <c r="M36" s="8"/>
      <c r="N36" s="8"/>
      <c r="O36" s="8"/>
      <c r="P36" s="8"/>
      <c r="Q36" s="8"/>
    </row>
    <row r="37" spans="1:19" x14ac:dyDescent="0.45">
      <c r="A37" s="136" t="s">
        <v>39</v>
      </c>
      <c r="B37" s="133" t="s">
        <v>40</v>
      </c>
      <c r="C37" s="134"/>
      <c r="D37" s="134"/>
      <c r="E37" s="134"/>
      <c r="F37" s="134"/>
      <c r="G37" s="134"/>
      <c r="H37" s="134"/>
      <c r="I37" s="134"/>
      <c r="J37" s="134"/>
      <c r="K37" s="134"/>
      <c r="L37" s="134"/>
      <c r="M37" s="134"/>
      <c r="N37" s="134"/>
      <c r="O37" s="134"/>
      <c r="P37" s="134"/>
      <c r="Q37" s="135"/>
    </row>
    <row r="38" spans="1:19" ht="21" customHeight="1" x14ac:dyDescent="0.45">
      <c r="A38" s="137"/>
      <c r="B38" s="124" t="s">
        <v>165</v>
      </c>
      <c r="C38" s="125"/>
      <c r="D38" s="125"/>
      <c r="E38" s="125"/>
      <c r="F38" s="125"/>
      <c r="G38" s="125"/>
      <c r="H38" s="125"/>
      <c r="I38" s="125"/>
      <c r="J38" s="125"/>
      <c r="K38" s="125"/>
      <c r="L38" s="125"/>
      <c r="M38" s="125"/>
      <c r="N38" s="125"/>
      <c r="O38" s="125"/>
      <c r="P38" s="125"/>
      <c r="Q38" s="126"/>
    </row>
    <row r="39" spans="1:19" ht="27.4" customHeight="1" x14ac:dyDescent="0.45">
      <c r="A39" s="21" t="s">
        <v>44</v>
      </c>
      <c r="B39" s="116" t="s">
        <v>172</v>
      </c>
      <c r="C39" s="117"/>
      <c r="D39" s="117"/>
      <c r="E39" s="117"/>
      <c r="F39" s="117"/>
      <c r="G39" s="117"/>
      <c r="H39" s="117"/>
      <c r="I39" s="117"/>
      <c r="J39" s="117"/>
      <c r="K39" s="117"/>
      <c r="L39" s="117"/>
      <c r="M39" s="117"/>
      <c r="N39" s="117"/>
      <c r="O39" s="117"/>
      <c r="P39" s="117"/>
      <c r="Q39" s="118"/>
    </row>
    <row r="40" spans="1:19" x14ac:dyDescent="0.45">
      <c r="A40" s="33" t="s">
        <v>45</v>
      </c>
      <c r="B40" s="130" t="s">
        <v>205</v>
      </c>
      <c r="C40" s="131"/>
      <c r="D40" s="131"/>
      <c r="E40" s="131"/>
      <c r="F40" s="131"/>
      <c r="G40" s="131"/>
      <c r="H40" s="131"/>
      <c r="I40" s="131"/>
      <c r="J40" s="131"/>
      <c r="K40" s="131"/>
      <c r="L40" s="131"/>
      <c r="M40" s="131"/>
      <c r="N40" s="131"/>
      <c r="O40" s="131"/>
      <c r="P40" s="131"/>
      <c r="Q40" s="132"/>
      <c r="R40" s="6"/>
      <c r="S40" s="6"/>
    </row>
    <row r="41" spans="1:19" x14ac:dyDescent="0.45">
      <c r="A41" s="8"/>
      <c r="B41" s="7"/>
      <c r="C41" s="7"/>
      <c r="D41" s="6"/>
      <c r="E41" s="7"/>
      <c r="F41" s="7"/>
      <c r="G41" s="7"/>
      <c r="H41" s="7"/>
      <c r="I41" s="7"/>
      <c r="K41" s="6"/>
      <c r="L41" s="6"/>
      <c r="M41" s="7"/>
      <c r="N41" s="7"/>
      <c r="O41" s="7"/>
      <c r="P41" s="7"/>
      <c r="Q41" s="7"/>
    </row>
    <row r="43" spans="1:19" x14ac:dyDescent="0.45">
      <c r="A43" s="8"/>
      <c r="B43" s="8"/>
      <c r="C43" s="23" t="s">
        <v>47</v>
      </c>
      <c r="D43" s="119" t="s">
        <v>48</v>
      </c>
      <c r="E43" s="120"/>
      <c r="F43" s="121"/>
      <c r="G43" s="24"/>
      <c r="H43" s="24"/>
      <c r="I43" s="25" t="s">
        <v>49</v>
      </c>
      <c r="J43" s="119" t="s">
        <v>48</v>
      </c>
      <c r="K43" s="120"/>
      <c r="L43" s="121"/>
      <c r="M43" s="24"/>
      <c r="N43" s="23" t="s">
        <v>50</v>
      </c>
      <c r="O43" s="24"/>
      <c r="P43" s="24"/>
      <c r="Q43" s="23" t="s">
        <v>51</v>
      </c>
      <c r="R43" s="119" t="s">
        <v>48</v>
      </c>
      <c r="S43" s="121"/>
    </row>
    <row r="44" spans="1:19" x14ac:dyDescent="0.45">
      <c r="A44" s="8"/>
      <c r="B44" s="8"/>
      <c r="C44" s="23" t="s">
        <v>52</v>
      </c>
      <c r="D44" s="36" t="s">
        <v>167</v>
      </c>
      <c r="E44" s="10" t="s">
        <v>53</v>
      </c>
      <c r="F44" s="10" t="s">
        <v>57</v>
      </c>
      <c r="G44" s="24"/>
      <c r="H44" s="24"/>
      <c r="I44" s="26" t="s">
        <v>173</v>
      </c>
      <c r="J44" s="36" t="s">
        <v>167</v>
      </c>
      <c r="K44" s="10" t="s">
        <v>53</v>
      </c>
      <c r="L44" s="10" t="s">
        <v>57</v>
      </c>
      <c r="M44" s="24"/>
      <c r="N44" s="23" t="s">
        <v>55</v>
      </c>
      <c r="O44" s="24"/>
      <c r="P44" s="24"/>
      <c r="Q44" s="23" t="s">
        <v>56</v>
      </c>
      <c r="R44" s="10" t="s">
        <v>53</v>
      </c>
      <c r="S44" s="10" t="s">
        <v>57</v>
      </c>
    </row>
    <row r="45" spans="1:19" ht="138" customHeight="1" x14ac:dyDescent="0.45">
      <c r="A45" s="8"/>
      <c r="B45" s="8"/>
      <c r="C45" s="8"/>
      <c r="D45" s="8"/>
      <c r="E45" s="8"/>
      <c r="F45" s="8"/>
      <c r="G45" s="24"/>
      <c r="H45" s="169" t="s">
        <v>289</v>
      </c>
      <c r="I45" s="150" t="s">
        <v>139</v>
      </c>
      <c r="J45" s="146" t="s">
        <v>140</v>
      </c>
      <c r="K45" s="146" t="s">
        <v>243</v>
      </c>
      <c r="L45" s="146" t="s">
        <v>248</v>
      </c>
      <c r="M45" s="24"/>
      <c r="N45" s="27" t="s">
        <v>174</v>
      </c>
      <c r="O45" s="24"/>
    </row>
    <row r="46" spans="1:19" ht="24" customHeight="1" x14ac:dyDescent="0.45">
      <c r="A46" s="8"/>
      <c r="B46" s="8"/>
      <c r="C46" s="8"/>
      <c r="D46" s="8"/>
      <c r="E46" s="8"/>
      <c r="F46" s="8"/>
      <c r="G46" s="24"/>
      <c r="H46" s="169"/>
      <c r="I46" s="143" t="s">
        <v>190</v>
      </c>
      <c r="J46" s="146" t="s">
        <v>144</v>
      </c>
      <c r="K46" s="146" t="s">
        <v>243</v>
      </c>
      <c r="L46" s="146" t="s">
        <v>248</v>
      </c>
      <c r="M46" s="24"/>
      <c r="N46" s="8"/>
      <c r="O46" s="24"/>
    </row>
    <row r="47" spans="1:19" ht="24.75" customHeight="1" x14ac:dyDescent="0.45">
      <c r="A47" s="8"/>
      <c r="B47" s="8"/>
      <c r="C47" s="8"/>
      <c r="D47" s="8"/>
      <c r="E47" s="8"/>
      <c r="F47" s="8"/>
      <c r="G47" s="24"/>
      <c r="H47" s="169"/>
      <c r="I47" s="147" t="s">
        <v>124</v>
      </c>
      <c r="J47" s="145" t="s">
        <v>125</v>
      </c>
      <c r="K47" s="142" t="s">
        <v>256</v>
      </c>
      <c r="L47" s="145" t="s">
        <v>268</v>
      </c>
      <c r="M47" s="24"/>
      <c r="O47" s="24"/>
    </row>
    <row r="48" spans="1:19" ht="25.5" customHeight="1" x14ac:dyDescent="0.45">
      <c r="D48" s="3"/>
      <c r="H48" s="158" t="s">
        <v>290</v>
      </c>
      <c r="I48" s="141" t="s">
        <v>148</v>
      </c>
      <c r="J48" s="142"/>
      <c r="K48" s="142" t="s">
        <v>258</v>
      </c>
      <c r="L48" s="145"/>
      <c r="M48" s="14"/>
      <c r="O48" s="29"/>
    </row>
    <row r="49" spans="1:17" ht="95.65" customHeight="1" x14ac:dyDescent="0.45">
      <c r="D49" s="3"/>
      <c r="H49" s="159"/>
      <c r="I49" s="141" t="s">
        <v>201</v>
      </c>
      <c r="J49" s="142"/>
      <c r="K49" s="142" t="s">
        <v>259</v>
      </c>
      <c r="L49" s="145"/>
      <c r="M49" s="14"/>
      <c r="N49" s="7"/>
      <c r="O49" s="32"/>
    </row>
    <row r="50" spans="1:17" ht="41.65" customHeight="1" x14ac:dyDescent="0.45">
      <c r="A50" s="31"/>
      <c r="B50" s="31"/>
      <c r="C50" s="31"/>
      <c r="D50" s="31"/>
      <c r="E50" s="31"/>
      <c r="F50" s="31"/>
      <c r="H50" s="159"/>
      <c r="I50" s="141" t="s">
        <v>151</v>
      </c>
      <c r="J50" s="142"/>
      <c r="K50" s="142" t="s">
        <v>260</v>
      </c>
      <c r="L50" s="145"/>
      <c r="M50" s="14"/>
      <c r="N50" s="7"/>
      <c r="O50" s="30"/>
      <c r="P50" s="30"/>
      <c r="Q50" s="30"/>
    </row>
    <row r="51" spans="1:17" ht="29.65" customHeight="1" x14ac:dyDescent="0.45">
      <c r="D51" s="3"/>
      <c r="H51" s="159"/>
      <c r="I51" s="141" t="s">
        <v>202</v>
      </c>
      <c r="J51" s="142"/>
      <c r="K51" s="142" t="s">
        <v>260</v>
      </c>
      <c r="L51" s="145"/>
    </row>
    <row r="52" spans="1:17" ht="43.5" customHeight="1" x14ac:dyDescent="0.45">
      <c r="D52" s="3"/>
      <c r="H52" s="159"/>
      <c r="I52" s="141" t="s">
        <v>152</v>
      </c>
      <c r="J52" s="142"/>
      <c r="K52" s="142" t="s">
        <v>260</v>
      </c>
      <c r="L52" s="145"/>
    </row>
    <row r="53" spans="1:17" ht="36.75" customHeight="1" x14ac:dyDescent="0.45">
      <c r="D53" s="3"/>
      <c r="H53" s="159"/>
      <c r="I53" s="141" t="s">
        <v>206</v>
      </c>
      <c r="J53" s="142"/>
      <c r="K53" s="142" t="s">
        <v>262</v>
      </c>
      <c r="L53" s="145"/>
    </row>
    <row r="54" spans="1:17" ht="39" customHeight="1" x14ac:dyDescent="0.45">
      <c r="D54" s="3"/>
      <c r="H54" s="159"/>
      <c r="I54" s="141" t="s">
        <v>153</v>
      </c>
      <c r="J54" s="142"/>
      <c r="K54" s="142" t="s">
        <v>263</v>
      </c>
      <c r="L54" s="145"/>
    </row>
    <row r="55" spans="1:17" ht="37.5" customHeight="1" x14ac:dyDescent="0.45">
      <c r="D55" s="3"/>
      <c r="H55" s="159"/>
      <c r="I55" s="141" t="s">
        <v>193</v>
      </c>
      <c r="J55" s="145"/>
      <c r="K55" s="151"/>
      <c r="L55" s="151"/>
    </row>
    <row r="56" spans="1:17" ht="39.75" customHeight="1" x14ac:dyDescent="0.45">
      <c r="D56" s="3"/>
      <c r="H56" s="159"/>
      <c r="I56" s="141" t="s">
        <v>154</v>
      </c>
      <c r="J56" s="142"/>
      <c r="K56" s="145"/>
      <c r="L56" s="145"/>
    </row>
    <row r="57" spans="1:17" ht="41.25" customHeight="1" x14ac:dyDescent="0.45">
      <c r="D57" s="3"/>
      <c r="H57" s="159"/>
      <c r="I57" s="141" t="s">
        <v>155</v>
      </c>
      <c r="J57" s="142"/>
      <c r="K57" s="145"/>
      <c r="L57" s="145"/>
    </row>
    <row r="58" spans="1:17" ht="41.25" customHeight="1" x14ac:dyDescent="0.45">
      <c r="D58" s="3"/>
      <c r="H58" s="159"/>
      <c r="I58" s="141" t="s">
        <v>156</v>
      </c>
      <c r="J58" s="142"/>
      <c r="K58" s="142" t="s">
        <v>264</v>
      </c>
      <c r="L58" s="145"/>
    </row>
    <row r="59" spans="1:17" ht="42" customHeight="1" x14ac:dyDescent="0.45">
      <c r="H59" s="160"/>
      <c r="I59" s="141" t="s">
        <v>194</v>
      </c>
      <c r="J59" s="142"/>
      <c r="K59" s="142" t="s">
        <v>265</v>
      </c>
      <c r="L59" s="145"/>
    </row>
    <row r="60" spans="1:17" ht="23.25" customHeight="1" x14ac:dyDescent="0.45">
      <c r="H60" s="154"/>
      <c r="I60" s="55" t="s">
        <v>195</v>
      </c>
      <c r="J60" s="54"/>
      <c r="K60" s="52"/>
      <c r="L60" s="52"/>
    </row>
    <row r="61" spans="1:17" ht="40.5" customHeight="1" x14ac:dyDescent="0.45">
      <c r="H61" s="158" t="s">
        <v>567</v>
      </c>
      <c r="I61" s="143" t="s">
        <v>94</v>
      </c>
      <c r="J61" s="146" t="s">
        <v>95</v>
      </c>
      <c r="K61" s="146" t="s">
        <v>235</v>
      </c>
      <c r="L61" s="146" t="s">
        <v>236</v>
      </c>
    </row>
    <row r="62" spans="1:17" ht="41.25" customHeight="1" x14ac:dyDescent="0.45">
      <c r="H62" s="160"/>
      <c r="I62" s="143" t="s">
        <v>196</v>
      </c>
      <c r="J62" s="146" t="s">
        <v>99</v>
      </c>
      <c r="K62" s="146" t="s">
        <v>239</v>
      </c>
      <c r="L62" s="146" t="s">
        <v>240</v>
      </c>
    </row>
    <row r="63" spans="1:17" ht="38.25" customHeight="1" x14ac:dyDescent="0.45">
      <c r="H63" s="158" t="s">
        <v>285</v>
      </c>
      <c r="I63" s="143" t="s">
        <v>101</v>
      </c>
      <c r="J63" s="146" t="s">
        <v>102</v>
      </c>
      <c r="K63" s="146" t="s">
        <v>241</v>
      </c>
      <c r="L63" s="146" t="s">
        <v>242</v>
      </c>
    </row>
    <row r="64" spans="1:17" ht="99.75" customHeight="1" x14ac:dyDescent="0.45">
      <c r="H64" s="159"/>
      <c r="I64" s="143" t="s">
        <v>157</v>
      </c>
      <c r="J64" s="146" t="s">
        <v>158</v>
      </c>
      <c r="K64" s="146" t="s">
        <v>247</v>
      </c>
      <c r="L64" s="142"/>
    </row>
    <row r="65" spans="8:12" ht="25.5" customHeight="1" x14ac:dyDescent="0.45">
      <c r="H65" s="159"/>
      <c r="I65" s="143" t="s">
        <v>105</v>
      </c>
      <c r="J65" s="146" t="s">
        <v>106</v>
      </c>
      <c r="K65" s="142" t="s">
        <v>254</v>
      </c>
      <c r="L65" s="142"/>
    </row>
    <row r="66" spans="8:12" ht="24.75" customHeight="1" x14ac:dyDescent="0.45">
      <c r="H66" s="159"/>
      <c r="I66" s="150" t="s">
        <v>109</v>
      </c>
      <c r="J66" s="146" t="s">
        <v>110</v>
      </c>
      <c r="K66" s="142" t="s">
        <v>254</v>
      </c>
      <c r="L66" s="142" t="s">
        <v>269</v>
      </c>
    </row>
    <row r="67" spans="8:12" ht="28.5" customHeight="1" x14ac:dyDescent="0.45">
      <c r="H67" s="159"/>
      <c r="I67" s="143" t="s">
        <v>113</v>
      </c>
      <c r="J67" s="146" t="s">
        <v>114</v>
      </c>
      <c r="K67" s="146" t="s">
        <v>243</v>
      </c>
      <c r="L67" s="146" t="s">
        <v>272</v>
      </c>
    </row>
    <row r="68" spans="8:12" ht="57" customHeight="1" x14ac:dyDescent="0.45">
      <c r="H68" s="159"/>
      <c r="I68" s="143" t="s">
        <v>117</v>
      </c>
      <c r="J68" s="146" t="s">
        <v>118</v>
      </c>
      <c r="K68" s="146" t="s">
        <v>244</v>
      </c>
      <c r="L68" s="142"/>
    </row>
    <row r="69" spans="8:12" ht="24.75" customHeight="1" x14ac:dyDescent="0.45">
      <c r="H69" s="159"/>
      <c r="I69" s="143" t="s">
        <v>120</v>
      </c>
      <c r="J69" s="146" t="s">
        <v>121</v>
      </c>
      <c r="K69" s="142" t="s">
        <v>266</v>
      </c>
      <c r="L69" s="142" t="s">
        <v>269</v>
      </c>
    </row>
    <row r="70" spans="8:12" ht="24.75" customHeight="1" x14ac:dyDescent="0.45">
      <c r="H70" s="160"/>
      <c r="I70" s="143" t="s">
        <v>197</v>
      </c>
      <c r="J70" s="146" t="s">
        <v>159</v>
      </c>
      <c r="K70" s="142" t="s">
        <v>256</v>
      </c>
      <c r="L70" s="142" t="s">
        <v>269</v>
      </c>
    </row>
    <row r="71" spans="8:12" ht="23.25" customHeight="1" x14ac:dyDescent="0.45">
      <c r="H71" s="170" t="s">
        <v>281</v>
      </c>
      <c r="I71" s="143" t="s">
        <v>130</v>
      </c>
      <c r="J71" s="146" t="s">
        <v>131</v>
      </c>
      <c r="K71" s="142" t="s">
        <v>254</v>
      </c>
      <c r="L71" s="145" t="s">
        <v>269</v>
      </c>
    </row>
    <row r="72" spans="8:12" ht="24.75" customHeight="1" x14ac:dyDescent="0.45">
      <c r="H72" s="169"/>
      <c r="I72" s="143" t="s">
        <v>132</v>
      </c>
      <c r="J72" s="146" t="s">
        <v>133</v>
      </c>
      <c r="K72" s="146" t="s">
        <v>235</v>
      </c>
      <c r="L72" s="146" t="s">
        <v>236</v>
      </c>
    </row>
    <row r="73" spans="8:12" ht="25.5" customHeight="1" x14ac:dyDescent="0.45">
      <c r="H73" s="200"/>
      <c r="I73" s="143" t="s">
        <v>170</v>
      </c>
      <c r="J73" s="146" t="s">
        <v>171</v>
      </c>
      <c r="K73" s="146" t="s">
        <v>235</v>
      </c>
      <c r="L73" s="146" t="s">
        <v>236</v>
      </c>
    </row>
    <row r="74" spans="8:12" ht="26.25" customHeight="1" x14ac:dyDescent="0.45">
      <c r="H74" s="174" t="s">
        <v>287</v>
      </c>
      <c r="I74" s="143" t="s">
        <v>160</v>
      </c>
      <c r="J74" s="146" t="s">
        <v>161</v>
      </c>
      <c r="K74" s="142" t="s">
        <v>261</v>
      </c>
      <c r="L74" s="142" t="s">
        <v>269</v>
      </c>
    </row>
    <row r="75" spans="8:12" ht="55.5" customHeight="1" x14ac:dyDescent="0.45">
      <c r="H75" s="172" t="s">
        <v>286</v>
      </c>
      <c r="I75" s="143" t="s">
        <v>189</v>
      </c>
      <c r="J75" s="146" t="s">
        <v>126</v>
      </c>
      <c r="K75" s="146" t="s">
        <v>245</v>
      </c>
      <c r="L75" s="142"/>
    </row>
    <row r="76" spans="8:12" ht="40.5" customHeight="1" x14ac:dyDescent="0.45">
      <c r="H76" s="168" t="s">
        <v>283</v>
      </c>
      <c r="I76" s="143" t="s">
        <v>127</v>
      </c>
      <c r="J76" s="146" t="s">
        <v>128</v>
      </c>
      <c r="K76" s="146" t="s">
        <v>234</v>
      </c>
      <c r="L76" s="146" t="s">
        <v>246</v>
      </c>
    </row>
    <row r="77" spans="8:12" ht="99.75" customHeight="1" x14ac:dyDescent="0.45">
      <c r="H77" s="172" t="s">
        <v>291</v>
      </c>
      <c r="I77" s="141" t="s">
        <v>207</v>
      </c>
      <c r="J77" s="142"/>
      <c r="K77" s="142" t="s">
        <v>267</v>
      </c>
      <c r="L77" s="145"/>
    </row>
  </sheetData>
  <mergeCells count="30">
    <mergeCell ref="H45:H47"/>
    <mergeCell ref="H48:H59"/>
    <mergeCell ref="H61:H62"/>
    <mergeCell ref="H63:H70"/>
    <mergeCell ref="H71:H73"/>
    <mergeCell ref="P16:P18"/>
    <mergeCell ref="P19:P20"/>
    <mergeCell ref="B10:Q10"/>
    <mergeCell ref="B11:Q11"/>
    <mergeCell ref="A8:A9"/>
    <mergeCell ref="B8:Q8"/>
    <mergeCell ref="B9:Q9"/>
    <mergeCell ref="A37:A38"/>
    <mergeCell ref="B16:B18"/>
    <mergeCell ref="B19:B21"/>
    <mergeCell ref="B22:B24"/>
    <mergeCell ref="B27:B28"/>
    <mergeCell ref="H16:H17"/>
    <mergeCell ref="H18:H25"/>
    <mergeCell ref="H31:H32"/>
    <mergeCell ref="R43:S43"/>
    <mergeCell ref="B40:Q40"/>
    <mergeCell ref="D43:F43"/>
    <mergeCell ref="J43:L43"/>
    <mergeCell ref="R14:S14"/>
    <mergeCell ref="B39:Q39"/>
    <mergeCell ref="B37:Q37"/>
    <mergeCell ref="B38:Q38"/>
    <mergeCell ref="D14:F14"/>
    <mergeCell ref="J14:L14"/>
  </mergeCells>
  <hyperlinks>
    <hyperlink ref="A1" location="'Functional map (DRAFT)'!A1" display="Return to functional map" xr:uid="{D982B636-41EE-436A-B0EA-7FC67635E412}"/>
    <hyperlink ref="B37:Q37" r:id="rId1" display="SUMMES8 - Identify systems, equipment and components - legacy (approved 2008)" xr:uid="{595E535E-152C-4D89-B9A7-2A54F81B9625}"/>
    <hyperlink ref="B8:Q8" r:id="rId2" display="SUMMES8 - Identify systems, equipment and components - legacy (approved 2008)" xr:uid="{8B8DF27E-F1F7-4980-8FEF-ECC726606CD2}"/>
    <hyperlink ref="Q16" location="'Behavioural descriptors'!B4" display="'Behavioural descriptors'!B4" xr:uid="{BC0C9FBF-1704-4597-BE20-FCAE38BF1B6B}"/>
    <hyperlink ref="Q17" location="'Behavioural descriptors'!B5" display="'Behavioural descriptors'!B5" xr:uid="{4113E76B-1EFC-4DD3-A27C-6318683213F3}"/>
    <hyperlink ref="Q18" location="'Behavioural descriptors'!B6" display="'Behavioural descriptors'!B6" xr:uid="{44EB0FF8-558E-49ED-9303-FCA5189EEA1C}"/>
    <hyperlink ref="Q19" location="'Behavioural descriptors'!B7" display="'Behavioural descriptors'!B7" xr:uid="{3B855287-A3D9-4212-A66A-B5F6D9DCE8DF}"/>
    <hyperlink ref="Q20" location="'Behavioural descriptors'!B8" display="'Behavioural descriptors'!B8" xr:uid="{A63D14FA-7E0A-4D5F-B1AA-FF2D7412AB2B}"/>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403BC-2DFC-48DF-968F-8E1E510493BF}">
  <sheetPr>
    <tabColor theme="8" tint="0.59999389629810485"/>
  </sheetPr>
  <dimension ref="A2:F17"/>
  <sheetViews>
    <sheetView zoomScale="70" zoomScaleNormal="70" workbookViewId="0">
      <selection activeCell="C27" sqref="C27"/>
    </sheetView>
  </sheetViews>
  <sheetFormatPr defaultRowHeight="14.25" x14ac:dyDescent="0.45"/>
  <cols>
    <col min="1" max="1" width="7.6640625" customWidth="1"/>
    <col min="2" max="2" width="47.46484375" customWidth="1"/>
    <col min="3" max="3" width="75.9296875" customWidth="1"/>
    <col min="4" max="4" width="13.06640625" hidden="1" customWidth="1"/>
    <col min="5" max="5" width="12.19921875" hidden="1" customWidth="1"/>
  </cols>
  <sheetData>
    <row r="2" spans="1:6" x14ac:dyDescent="0.45">
      <c r="A2" s="1"/>
      <c r="B2" s="138" t="s">
        <v>51</v>
      </c>
      <c r="C2" s="138" t="s">
        <v>175</v>
      </c>
      <c r="D2" s="139" t="s">
        <v>48</v>
      </c>
      <c r="E2" s="139"/>
      <c r="F2" s="1"/>
    </row>
    <row r="3" spans="1:6" x14ac:dyDescent="0.45">
      <c r="A3" s="1"/>
      <c r="B3" s="138"/>
      <c r="C3" s="138"/>
      <c r="D3" s="92" t="s">
        <v>53</v>
      </c>
      <c r="E3" s="92" t="s">
        <v>57</v>
      </c>
      <c r="F3" s="1"/>
    </row>
    <row r="4" spans="1:6" ht="57" customHeight="1" x14ac:dyDescent="0.45">
      <c r="A4" s="140" t="s">
        <v>211</v>
      </c>
      <c r="B4" s="42" t="s">
        <v>62</v>
      </c>
      <c r="C4" s="43" t="s">
        <v>176</v>
      </c>
      <c r="D4" s="27" t="s">
        <v>212</v>
      </c>
      <c r="E4" s="27" t="s">
        <v>213</v>
      </c>
      <c r="F4" s="1"/>
    </row>
    <row r="5" spans="1:6" ht="81.75" customHeight="1" x14ac:dyDescent="0.45">
      <c r="A5" s="140"/>
      <c r="B5" s="35" t="s">
        <v>65</v>
      </c>
      <c r="C5" s="43" t="s">
        <v>177</v>
      </c>
      <c r="D5" s="27" t="s">
        <v>214</v>
      </c>
      <c r="E5" s="93" t="s">
        <v>220</v>
      </c>
      <c r="F5" s="1"/>
    </row>
    <row r="6" spans="1:6" ht="43.15" customHeight="1" x14ac:dyDescent="0.45">
      <c r="A6" s="140"/>
      <c r="B6" s="35" t="s">
        <v>71</v>
      </c>
      <c r="C6" s="43" t="s">
        <v>180</v>
      </c>
      <c r="D6" s="28" t="s">
        <v>215</v>
      </c>
      <c r="E6" s="28" t="s">
        <v>216</v>
      </c>
      <c r="F6" s="1"/>
    </row>
    <row r="7" spans="1:6" ht="56.65" customHeight="1" x14ac:dyDescent="0.45">
      <c r="A7" s="140" t="s">
        <v>217</v>
      </c>
      <c r="B7" s="27" t="s">
        <v>67</v>
      </c>
      <c r="C7" s="27" t="s">
        <v>178</v>
      </c>
      <c r="D7" s="27" t="s">
        <v>218</v>
      </c>
      <c r="E7" s="93" t="s">
        <v>220</v>
      </c>
      <c r="F7" s="1"/>
    </row>
    <row r="8" spans="1:6" ht="42" customHeight="1" x14ac:dyDescent="0.45">
      <c r="A8" s="140"/>
      <c r="B8" s="35" t="s">
        <v>68</v>
      </c>
      <c r="C8" s="43" t="s">
        <v>179</v>
      </c>
      <c r="D8" s="91" t="s">
        <v>219</v>
      </c>
      <c r="E8" s="93" t="s">
        <v>220</v>
      </c>
      <c r="F8" s="1"/>
    </row>
    <row r="17" spans="3:3" x14ac:dyDescent="0.45">
      <c r="C17" t="s">
        <v>275</v>
      </c>
    </row>
  </sheetData>
  <mergeCells count="5">
    <mergeCell ref="B2:B3"/>
    <mergeCell ref="C2:C3"/>
    <mergeCell ref="D2:E2"/>
    <mergeCell ref="A4:A6"/>
    <mergeCell ref="A7:A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C7155-2702-425F-9D8E-235061763B9F}">
  <dimension ref="A1:H77"/>
  <sheetViews>
    <sheetView tabSelected="1" zoomScale="60" zoomScaleNormal="60" workbookViewId="0">
      <pane ySplit="5" topLeftCell="A6" activePane="bottomLeft" state="frozen"/>
      <selection activeCell="B27" sqref="B27:B28"/>
      <selection pane="bottomLeft" activeCell="Q10" sqref="Q10"/>
    </sheetView>
  </sheetViews>
  <sheetFormatPr defaultColWidth="8.73046875" defaultRowHeight="14.25" x14ac:dyDescent="0.45"/>
  <cols>
    <col min="1" max="1" width="50.53125" style="2" customWidth="1"/>
    <col min="2" max="2" width="7.06640625" style="2" hidden="1" customWidth="1"/>
    <col min="3" max="3" width="90.59765625" style="2" customWidth="1"/>
    <col min="4" max="4" width="9.59765625" style="6" customWidth="1"/>
    <col min="5" max="8" width="9.59765625" style="3" customWidth="1"/>
    <col min="9" max="16384" width="8.73046875" style="3"/>
  </cols>
  <sheetData>
    <row r="1" spans="1:8" x14ac:dyDescent="0.45">
      <c r="A1" s="175" t="s">
        <v>36</v>
      </c>
    </row>
    <row r="2" spans="1:8" x14ac:dyDescent="0.45">
      <c r="A2" s="176" t="s">
        <v>292</v>
      </c>
      <c r="B2" s="3"/>
      <c r="C2" s="3"/>
      <c r="D2" s="14"/>
    </row>
    <row r="3" spans="1:8" x14ac:dyDescent="0.45">
      <c r="A3" s="176"/>
      <c r="B3" s="3"/>
      <c r="C3" s="3"/>
      <c r="D3" s="201" t="s">
        <v>563</v>
      </c>
      <c r="E3" s="177" t="s">
        <v>564</v>
      </c>
      <c r="F3" s="178"/>
      <c r="G3" s="177" t="s">
        <v>565</v>
      </c>
      <c r="H3" s="178"/>
    </row>
    <row r="4" spans="1:8" s="8" customFormat="1" x14ac:dyDescent="0.45">
      <c r="A4" s="20"/>
      <c r="B4" s="20"/>
      <c r="C4" s="20"/>
      <c r="D4" s="179" t="s">
        <v>18</v>
      </c>
      <c r="E4" s="179" t="s">
        <v>23</v>
      </c>
      <c r="F4" s="179" t="s">
        <v>25</v>
      </c>
      <c r="G4" s="179" t="s">
        <v>28</v>
      </c>
      <c r="H4" s="179" t="s">
        <v>30</v>
      </c>
    </row>
    <row r="5" spans="1:8" s="8" customFormat="1" x14ac:dyDescent="0.45">
      <c r="A5" s="180" t="s">
        <v>45</v>
      </c>
      <c r="B5" s="180"/>
      <c r="C5" s="180"/>
      <c r="D5" s="181" t="s">
        <v>220</v>
      </c>
      <c r="E5" s="181" t="s">
        <v>220</v>
      </c>
      <c r="F5" s="182" t="s">
        <v>23</v>
      </c>
      <c r="G5" s="181" t="s">
        <v>220</v>
      </c>
      <c r="H5" s="183" t="s">
        <v>28</v>
      </c>
    </row>
    <row r="6" spans="1:8" x14ac:dyDescent="0.45">
      <c r="A6" s="184" t="s">
        <v>293</v>
      </c>
      <c r="B6" s="185"/>
      <c r="C6" s="185"/>
      <c r="D6" s="209"/>
      <c r="E6" s="185"/>
      <c r="F6" s="185"/>
      <c r="G6" s="185"/>
      <c r="H6" s="208"/>
    </row>
    <row r="7" spans="1:8" ht="81.400000000000006" customHeight="1" x14ac:dyDescent="0.45">
      <c r="A7" s="186" t="s">
        <v>294</v>
      </c>
      <c r="B7" s="187" t="s">
        <v>295</v>
      </c>
      <c r="C7" s="187" t="s">
        <v>296</v>
      </c>
      <c r="D7" s="188" t="str">
        <f>IF(COUNTIF(WS_Statements, "*"&amp;$B7&amp;"*")&gt;0,"yes","no")</f>
        <v>yes</v>
      </c>
      <c r="E7" s="188" t="str">
        <f>IF(COUNTIF(AHO_Statements, "*"&amp;$B7&amp;"*")&gt;0,"yes","no")</f>
        <v>yes</v>
      </c>
      <c r="F7" s="188" t="str">
        <f>IF(COUNTIF(AHT_Statements, "*"&amp;$B7&amp;"*")&gt;0,"yes","no")</f>
        <v>yes</v>
      </c>
      <c r="G7" s="188" t="str">
        <f>IF(COUNTIF(GHO_Statements, "*"&amp;$B7&amp;"*")&gt;0,"yes","no")</f>
        <v>yes</v>
      </c>
      <c r="H7" s="188" t="str">
        <f>IF(COUNTIF(GHT_Statements, "*"&amp;$B7&amp;"*")&gt;0,"yes","no")</f>
        <v>yes</v>
      </c>
    </row>
    <row r="8" spans="1:8" ht="20" customHeight="1" x14ac:dyDescent="0.45">
      <c r="A8" s="189"/>
      <c r="B8" s="27" t="s">
        <v>227</v>
      </c>
      <c r="C8" s="27" t="s">
        <v>297</v>
      </c>
      <c r="D8" s="188" t="str">
        <f>IF(COUNTIF(WS_Statements, "*"&amp;$B8&amp;"*")&gt;0,"yes","no")</f>
        <v>yes</v>
      </c>
      <c r="E8" s="188" t="str">
        <f>IF(COUNTIF(AHO_Statements, "*"&amp;$B8&amp;"*")&gt;0,"yes","no")</f>
        <v>no</v>
      </c>
      <c r="F8" s="188" t="str">
        <f>IF(COUNTIF(AHT_Statements, "*"&amp;$B8&amp;"*")&gt;0,"yes","no")</f>
        <v>yes</v>
      </c>
      <c r="G8" s="188" t="str">
        <f>IF(COUNTIF(GHO_Statements, "*"&amp;$B8&amp;"*")&gt;0,"yes","no")</f>
        <v>yes</v>
      </c>
      <c r="H8" s="188" t="str">
        <f>IF(COUNTIF(GHT_Statements, "*"&amp;$B8&amp;"*")&gt;0,"yes","no")</f>
        <v>yes</v>
      </c>
    </row>
    <row r="9" spans="1:8" ht="20" customHeight="1" x14ac:dyDescent="0.45">
      <c r="A9" s="189"/>
      <c r="B9" s="27" t="s">
        <v>298</v>
      </c>
      <c r="C9" s="27" t="s">
        <v>299</v>
      </c>
      <c r="D9" s="188" t="str">
        <f>IF(COUNTIF(WS_Statements, "*"&amp;$B9&amp;"*")&gt;0,"yes","no")</f>
        <v>no</v>
      </c>
      <c r="E9" s="188" t="str">
        <f>IF(COUNTIF(AHO_Statements, "*"&amp;$B9&amp;"*")&gt;0,"yes","no")</f>
        <v>no</v>
      </c>
      <c r="F9" s="188" t="str">
        <f>IF(COUNTIF(AHT_Statements, "*"&amp;$B9&amp;"*")&gt;0,"yes","no")</f>
        <v>no</v>
      </c>
      <c r="G9" s="188" t="str">
        <f>IF(COUNTIF(GHO_Statements, "*"&amp;$B9&amp;"*")&gt;0,"yes","no")</f>
        <v>no</v>
      </c>
      <c r="H9" s="188" t="str">
        <f>IF(COUNTIF(GHT_Statements, "*"&amp;$B9&amp;"*")&gt;0,"yes","no")</f>
        <v>no</v>
      </c>
    </row>
    <row r="10" spans="1:8" ht="40.049999999999997" customHeight="1" x14ac:dyDescent="0.45">
      <c r="A10" s="189"/>
      <c r="B10" s="27" t="s">
        <v>300</v>
      </c>
      <c r="C10" s="27" t="s">
        <v>301</v>
      </c>
      <c r="D10" s="188" t="str">
        <f>IF(COUNTIF(WS_Statements, "*"&amp;$B10&amp;"*")&gt;0,"yes","no")</f>
        <v>yes</v>
      </c>
      <c r="E10" s="188" t="str">
        <f>IF(COUNTIF(AHO_Statements, "*"&amp;$B10&amp;"*")&gt;0,"yes","no")</f>
        <v>yes</v>
      </c>
      <c r="F10" s="188" t="str">
        <f>IF(COUNTIF(AHT_Statements, "*"&amp;$B10&amp;"*")&gt;0,"yes","no")</f>
        <v>yes</v>
      </c>
      <c r="G10" s="188" t="str">
        <f>IF(COUNTIF(GHO_Statements, "*"&amp;$B10&amp;"*")&gt;0,"yes","no")</f>
        <v>yes</v>
      </c>
      <c r="H10" s="188" t="str">
        <f>IF(COUNTIF(GHT_Statements, "*"&amp;$B10&amp;"*")&gt;0,"yes","no")</f>
        <v>yes</v>
      </c>
    </row>
    <row r="11" spans="1:8" ht="20" customHeight="1" x14ac:dyDescent="0.45">
      <c r="A11" s="189" t="s">
        <v>302</v>
      </c>
      <c r="B11" s="27" t="s">
        <v>303</v>
      </c>
      <c r="C11" s="27" t="s">
        <v>304</v>
      </c>
      <c r="D11" s="188" t="str">
        <f>IF(COUNTIF(WS_Statements, "*"&amp;$B11&amp;"*")&gt;0,"yes","no")</f>
        <v>yes</v>
      </c>
      <c r="E11" s="188" t="str">
        <f>IF(COUNTIF(AHO_Statements, "*"&amp;$B11&amp;"*")&gt;0,"yes","no")</f>
        <v>yes</v>
      </c>
      <c r="F11" s="188" t="str">
        <f>IF(COUNTIF(AHT_Statements, "*"&amp;$B11&amp;"*")&gt;0,"yes","no")</f>
        <v>yes</v>
      </c>
      <c r="G11" s="188" t="str">
        <f>IF(COUNTIF(GHO_Statements, "*"&amp;$B11&amp;"*")&gt;0,"yes","no")</f>
        <v>yes</v>
      </c>
      <c r="H11" s="188" t="str">
        <f>IF(COUNTIF(GHT_Statements, "*"&amp;$B11&amp;"*")&gt;0,"yes","no")</f>
        <v>yes</v>
      </c>
    </row>
    <row r="12" spans="1:8" ht="20" customHeight="1" x14ac:dyDescent="0.45">
      <c r="A12" s="189"/>
      <c r="B12" s="27" t="s">
        <v>305</v>
      </c>
      <c r="C12" s="27" t="s">
        <v>306</v>
      </c>
      <c r="D12" s="188" t="str">
        <f>IF(COUNTIF(WS_Statements, "*"&amp;$B12&amp;"*")&gt;0,"yes","no")</f>
        <v>yes</v>
      </c>
      <c r="E12" s="188" t="str">
        <f>IF(COUNTIF(AHO_Statements, "*"&amp;$B12&amp;"*")&gt;0,"yes","no")</f>
        <v>yes</v>
      </c>
      <c r="F12" s="188" t="str">
        <f>IF(COUNTIF(AHT_Statements, "*"&amp;$B12&amp;"*")&gt;0,"yes","no")</f>
        <v>yes</v>
      </c>
      <c r="G12" s="188" t="str">
        <f>IF(COUNTIF(GHO_Statements, "*"&amp;$B12&amp;"*")&gt;0,"yes","no")</f>
        <v>yes</v>
      </c>
      <c r="H12" s="188" t="str">
        <f>IF(COUNTIF(GHT_Statements, "*"&amp;$B12&amp;"*")&gt;0,"yes","no")</f>
        <v>yes</v>
      </c>
    </row>
    <row r="13" spans="1:8" ht="20" customHeight="1" x14ac:dyDescent="0.45">
      <c r="A13" s="189"/>
      <c r="B13" s="27" t="s">
        <v>307</v>
      </c>
      <c r="C13" s="27" t="s">
        <v>308</v>
      </c>
      <c r="D13" s="188" t="str">
        <f>IF(COUNTIF(WS_Statements, "*"&amp;$B13&amp;"*")&gt;0,"yes","no")</f>
        <v>yes</v>
      </c>
      <c r="E13" s="188" t="str">
        <f>IF(COUNTIF(AHO_Statements, "*"&amp;$B13&amp;"*")&gt;0,"yes","no")</f>
        <v>yes</v>
      </c>
      <c r="F13" s="188" t="str">
        <f>IF(COUNTIF(AHT_Statements, "*"&amp;$B13&amp;"*")&gt;0,"yes","no")</f>
        <v>yes</v>
      </c>
      <c r="G13" s="188" t="str">
        <f>IF(COUNTIF(GHO_Statements, "*"&amp;$B13&amp;"*")&gt;0,"yes","no")</f>
        <v>yes</v>
      </c>
      <c r="H13" s="188" t="str">
        <f>IF(COUNTIF(GHT_Statements, "*"&amp;$B13&amp;"*")&gt;0,"yes","no")</f>
        <v>yes</v>
      </c>
    </row>
    <row r="14" spans="1:8" ht="20" customHeight="1" x14ac:dyDescent="0.45">
      <c r="A14" s="189"/>
      <c r="B14" s="27" t="s">
        <v>309</v>
      </c>
      <c r="C14" s="27" t="s">
        <v>310</v>
      </c>
      <c r="D14" s="188" t="str">
        <f>IF(COUNTIF(WS_Statements, "*"&amp;$B14&amp;"*")&gt;0,"yes","no")</f>
        <v>no</v>
      </c>
      <c r="E14" s="188" t="str">
        <f>IF(COUNTIF(AHO_Statements, "*"&amp;$B14&amp;"*")&gt;0,"yes","no")</f>
        <v>no</v>
      </c>
      <c r="F14" s="188" t="str">
        <f>IF(COUNTIF(AHT_Statements, "*"&amp;$B14&amp;"*")&gt;0,"yes","no")</f>
        <v>no</v>
      </c>
      <c r="G14" s="188" t="str">
        <f>IF(COUNTIF(GHO_Statements, "*"&amp;$B14&amp;"*")&gt;0,"yes","no")</f>
        <v>no</v>
      </c>
      <c r="H14" s="188" t="str">
        <f>IF(COUNTIF(GHT_Statements, "*"&amp;$B14&amp;"*")&gt;0,"yes","no")</f>
        <v>no</v>
      </c>
    </row>
    <row r="15" spans="1:8" ht="20" customHeight="1" x14ac:dyDescent="0.45">
      <c r="A15" s="189"/>
      <c r="B15" s="27" t="s">
        <v>311</v>
      </c>
      <c r="C15" s="27" t="s">
        <v>312</v>
      </c>
      <c r="D15" s="188" t="str">
        <f>IF(COUNTIF(WS_Statements, "*"&amp;$B15&amp;"*")&gt;0,"yes","no")</f>
        <v>no</v>
      </c>
      <c r="E15" s="188" t="str">
        <f>IF(COUNTIF(AHO_Statements, "*"&amp;$B15&amp;"*")&gt;0,"yes","no")</f>
        <v>no</v>
      </c>
      <c r="F15" s="188" t="str">
        <f>IF(COUNTIF(AHT_Statements, "*"&amp;$B15&amp;"*")&gt;0,"yes","no")</f>
        <v>yes</v>
      </c>
      <c r="G15" s="188" t="str">
        <f>IF(COUNTIF(GHO_Statements, "*"&amp;$B15&amp;"*")&gt;0,"yes","no")</f>
        <v>no</v>
      </c>
      <c r="H15" s="188" t="str">
        <f>IF(COUNTIF(GHT_Statements, "*"&amp;$B15&amp;"*")&gt;0,"yes","no")</f>
        <v>yes</v>
      </c>
    </row>
    <row r="16" spans="1:8" ht="40.049999999999997" customHeight="1" x14ac:dyDescent="0.45">
      <c r="A16" s="189"/>
      <c r="B16" s="27" t="s">
        <v>313</v>
      </c>
      <c r="C16" s="27" t="s">
        <v>314</v>
      </c>
      <c r="D16" s="188" t="str">
        <f>IF(COUNTIF(WS_Statements, "*"&amp;$B16&amp;"*")&gt;0,"yes","no")</f>
        <v>no</v>
      </c>
      <c r="E16" s="188" t="str">
        <f>IF(COUNTIF(AHO_Statements, "*"&amp;$B16&amp;"*")&gt;0,"yes","no")</f>
        <v>no</v>
      </c>
      <c r="F16" s="188" t="str">
        <f>IF(COUNTIF(AHT_Statements, "*"&amp;$B16&amp;"*")&gt;0,"yes","no")</f>
        <v>yes</v>
      </c>
      <c r="G16" s="188" t="str">
        <f>IF(COUNTIF(GHO_Statements, "*"&amp;$B16&amp;"*")&gt;0,"yes","no")</f>
        <v>yes</v>
      </c>
      <c r="H16" s="188" t="str">
        <f>IF(COUNTIF(GHT_Statements, "*"&amp;$B16&amp;"*")&gt;0,"yes","no")</f>
        <v>yes</v>
      </c>
    </row>
    <row r="17" spans="1:8" ht="40.049999999999997" customHeight="1" x14ac:dyDescent="0.45">
      <c r="A17" s="189" t="s">
        <v>315</v>
      </c>
      <c r="B17" s="27" t="s">
        <v>316</v>
      </c>
      <c r="C17" s="27" t="s">
        <v>317</v>
      </c>
      <c r="D17" s="188" t="str">
        <f>IF(COUNTIF(WS_Statements, "*"&amp;$B17&amp;"*")&gt;0,"yes","no")</f>
        <v>yes</v>
      </c>
      <c r="E17" s="188" t="str">
        <f>IF(COUNTIF(AHO_Statements, "*"&amp;$B17&amp;"*")&gt;0,"yes","no")</f>
        <v>no</v>
      </c>
      <c r="F17" s="188" t="str">
        <f>IF(COUNTIF(AHT_Statements, "*"&amp;$B17&amp;"*")&gt;0,"yes","no")</f>
        <v>no</v>
      </c>
      <c r="G17" s="188" t="str">
        <f>IF(COUNTIF(GHO_Statements, "*"&amp;$B17&amp;"*")&gt;0,"yes","no")</f>
        <v>yes</v>
      </c>
      <c r="H17" s="188" t="str">
        <f>IF(COUNTIF(GHT_Statements, "*"&amp;$B17&amp;"*")&gt;0,"yes","no")</f>
        <v>no</v>
      </c>
    </row>
    <row r="18" spans="1:8" ht="20" customHeight="1" x14ac:dyDescent="0.45">
      <c r="A18" s="189"/>
      <c r="B18" s="27" t="s">
        <v>318</v>
      </c>
      <c r="C18" s="27" t="s">
        <v>319</v>
      </c>
      <c r="D18" s="188" t="str">
        <f>IF(COUNTIF(WS_Statements, "*"&amp;$B18&amp;"*")&gt;0,"yes","no")</f>
        <v>yes</v>
      </c>
      <c r="E18" s="188" t="str">
        <f>IF(COUNTIF(AHO_Statements, "*"&amp;$B18&amp;"*")&gt;0,"yes","no")</f>
        <v>yes</v>
      </c>
      <c r="F18" s="188" t="str">
        <f>IF(COUNTIF(AHT_Statements, "*"&amp;$B18&amp;"*")&gt;0,"yes","no")</f>
        <v>no</v>
      </c>
      <c r="G18" s="188" t="str">
        <f>IF(COUNTIF(GHO_Statements, "*"&amp;$B18&amp;"*")&gt;0,"yes","no")</f>
        <v>yes</v>
      </c>
      <c r="H18" s="188" t="str">
        <f>IF(COUNTIF(GHT_Statements, "*"&amp;$B18&amp;"*")&gt;0,"yes","no")</f>
        <v>no</v>
      </c>
    </row>
    <row r="19" spans="1:8" ht="39.75" customHeight="1" x14ac:dyDescent="0.45">
      <c r="A19" s="189"/>
      <c r="B19" s="27" t="s">
        <v>320</v>
      </c>
      <c r="C19" s="27" t="s">
        <v>321</v>
      </c>
      <c r="D19" s="188" t="str">
        <f>IF(COUNTIF(WS_Statements, "*"&amp;$B19&amp;"*")&gt;0,"yes","no")</f>
        <v>no</v>
      </c>
      <c r="E19" s="188" t="str">
        <f>IF(COUNTIF(AHO_Statements, "*"&amp;$B19&amp;"*")&gt;0,"yes","no")</f>
        <v>no</v>
      </c>
      <c r="F19" s="188" t="str">
        <f>IF(COUNTIF(AHT_Statements, "*"&amp;$B19&amp;"*")&gt;0,"yes","no")</f>
        <v>no</v>
      </c>
      <c r="G19" s="188" t="str">
        <f>IF(COUNTIF(GHO_Statements, "*"&amp;$B19&amp;"*")&gt;0,"yes","no")</f>
        <v>no</v>
      </c>
      <c r="H19" s="188" t="str">
        <f>IF(COUNTIF(GHT_Statements, "*"&amp;$B19&amp;"*")&gt;0,"yes","no")</f>
        <v>no</v>
      </c>
    </row>
    <row r="20" spans="1:8" ht="20" customHeight="1" x14ac:dyDescent="0.45">
      <c r="A20" s="189"/>
      <c r="B20" s="27" t="s">
        <v>322</v>
      </c>
      <c r="C20" s="27" t="s">
        <v>323</v>
      </c>
      <c r="D20" s="188" t="str">
        <f>IF(COUNTIF(WS_Statements, "*"&amp;$B20&amp;"*")&gt;0,"yes","no")</f>
        <v>no</v>
      </c>
      <c r="E20" s="188" t="str">
        <f>IF(COUNTIF(AHO_Statements, "*"&amp;$B20&amp;"*")&gt;0,"yes","no")</f>
        <v>no</v>
      </c>
      <c r="F20" s="188" t="str">
        <f>IF(COUNTIF(AHT_Statements, "*"&amp;$B20&amp;"*")&gt;0,"yes","no")</f>
        <v>no</v>
      </c>
      <c r="G20" s="188" t="str">
        <f>IF(COUNTIF(GHO_Statements, "*"&amp;$B20&amp;"*")&gt;0,"yes","no")</f>
        <v>no</v>
      </c>
      <c r="H20" s="188" t="str">
        <f>IF(COUNTIF(GHT_Statements, "*"&amp;$B20&amp;"*")&gt;0,"yes","no")</f>
        <v>no</v>
      </c>
    </row>
    <row r="21" spans="1:8" ht="20" customHeight="1" x14ac:dyDescent="0.45">
      <c r="A21" s="189" t="s">
        <v>324</v>
      </c>
      <c r="B21" s="27" t="s">
        <v>325</v>
      </c>
      <c r="C21" s="27" t="s">
        <v>326</v>
      </c>
      <c r="D21" s="188" t="str">
        <f>IF(COUNTIF(WS_Statements, "*"&amp;$B21&amp;"*")&gt;0,"yes","no")</f>
        <v>yes</v>
      </c>
      <c r="E21" s="188" t="str">
        <f>IF(COUNTIF(AHO_Statements, "*"&amp;$B21&amp;"*")&gt;0,"yes","no")</f>
        <v>yes</v>
      </c>
      <c r="F21" s="188" t="str">
        <f>IF(COUNTIF(AHT_Statements, "*"&amp;$B21&amp;"*")&gt;0,"yes","no")</f>
        <v>yes</v>
      </c>
      <c r="G21" s="188" t="str">
        <f>IF(COUNTIF(GHO_Statements, "*"&amp;$B21&amp;"*")&gt;0,"yes","no")</f>
        <v>yes</v>
      </c>
      <c r="H21" s="188" t="str">
        <f>IF(COUNTIF(GHT_Statements, "*"&amp;$B21&amp;"*")&gt;0,"yes","no")</f>
        <v>yes</v>
      </c>
    </row>
    <row r="22" spans="1:8" ht="20" customHeight="1" x14ac:dyDescent="0.45">
      <c r="A22" s="189"/>
      <c r="B22" s="27" t="s">
        <v>327</v>
      </c>
      <c r="C22" s="27" t="s">
        <v>328</v>
      </c>
      <c r="D22" s="188" t="str">
        <f>IF(COUNTIF(WS_Statements, "*"&amp;$B22&amp;"*")&gt;0,"yes","no")</f>
        <v>no</v>
      </c>
      <c r="E22" s="188" t="str">
        <f>IF(COUNTIF(AHO_Statements, "*"&amp;$B22&amp;"*")&gt;0,"yes","no")</f>
        <v>yes</v>
      </c>
      <c r="F22" s="188" t="str">
        <f>IF(COUNTIF(AHT_Statements, "*"&amp;$B22&amp;"*")&gt;0,"yes","no")</f>
        <v>yes</v>
      </c>
      <c r="G22" s="188" t="str">
        <f>IF(COUNTIF(GHO_Statements, "*"&amp;$B22&amp;"*")&gt;0,"yes","no")</f>
        <v>yes</v>
      </c>
      <c r="H22" s="188" t="str">
        <f>IF(COUNTIF(GHT_Statements, "*"&amp;$B22&amp;"*")&gt;0,"yes","no")</f>
        <v>yes</v>
      </c>
    </row>
    <row r="23" spans="1:8" ht="40.049999999999997" customHeight="1" x14ac:dyDescent="0.45">
      <c r="A23" s="189"/>
      <c r="B23" s="27" t="s">
        <v>329</v>
      </c>
      <c r="C23" s="27" t="s">
        <v>330</v>
      </c>
      <c r="D23" s="188" t="str">
        <f>IF(COUNTIF(WS_Statements, "*"&amp;$B23&amp;"*")&gt;0,"yes","no")</f>
        <v>yes</v>
      </c>
      <c r="E23" s="188" t="str">
        <f>IF(COUNTIF(AHO_Statements, "*"&amp;$B23&amp;"*")&gt;0,"yes","no")</f>
        <v>yes</v>
      </c>
      <c r="F23" s="188" t="str">
        <f>IF(COUNTIF(AHT_Statements, "*"&amp;$B23&amp;"*")&gt;0,"yes","no")</f>
        <v>yes</v>
      </c>
      <c r="G23" s="188" t="str">
        <f>IF(COUNTIF(GHO_Statements, "*"&amp;$B23&amp;"*")&gt;0,"yes","no")</f>
        <v>yes</v>
      </c>
      <c r="H23" s="188" t="str">
        <f>IF(COUNTIF(GHT_Statements, "*"&amp;$B23&amp;"*")&gt;0,"yes","no")</f>
        <v>yes</v>
      </c>
    </row>
    <row r="24" spans="1:8" ht="40.049999999999997" customHeight="1" x14ac:dyDescent="0.45">
      <c r="A24" s="189"/>
      <c r="B24" s="27" t="s">
        <v>331</v>
      </c>
      <c r="C24" s="27" t="s">
        <v>332</v>
      </c>
      <c r="D24" s="188" t="str">
        <f>IF(COUNTIF(WS_Statements, "*"&amp;$B24&amp;"*")&gt;0,"yes","no")</f>
        <v>yes</v>
      </c>
      <c r="E24" s="188" t="str">
        <f>IF(COUNTIF(AHO_Statements, "*"&amp;$B24&amp;"*")&gt;0,"yes","no")</f>
        <v>yes</v>
      </c>
      <c r="F24" s="188" t="str">
        <f>IF(COUNTIF(AHT_Statements, "*"&amp;$B24&amp;"*")&gt;0,"yes","no")</f>
        <v>yes</v>
      </c>
      <c r="G24" s="188" t="str">
        <f>IF(COUNTIF(GHO_Statements, "*"&amp;$B24&amp;"*")&gt;0,"yes","no")</f>
        <v>yes</v>
      </c>
      <c r="H24" s="188" t="str">
        <f>IF(COUNTIF(GHT_Statements, "*"&amp;$B24&amp;"*")&gt;0,"yes","no")</f>
        <v>yes</v>
      </c>
    </row>
    <row r="25" spans="1:8" ht="28.5" customHeight="1" x14ac:dyDescent="0.45">
      <c r="A25" s="189" t="s">
        <v>333</v>
      </c>
      <c r="B25" s="27" t="s">
        <v>334</v>
      </c>
      <c r="C25" s="27" t="s">
        <v>335</v>
      </c>
      <c r="D25" s="188" t="str">
        <f>IF(COUNTIF(WS_Statements, "*"&amp;$B25&amp;"*")&gt;0,"yes","no")</f>
        <v>yes</v>
      </c>
      <c r="E25" s="188" t="str">
        <f>IF(COUNTIF(AHO_Statements, "*"&amp;$B25&amp;"*")&gt;0,"yes","no")</f>
        <v>yes</v>
      </c>
      <c r="F25" s="188" t="str">
        <f>IF(COUNTIF(AHT_Statements, "*"&amp;$B25&amp;"*")&gt;0,"yes","no")</f>
        <v>yes</v>
      </c>
      <c r="G25" s="188" t="str">
        <f>IF(COUNTIF(GHO_Statements, "*"&amp;$B25&amp;"*")&gt;0,"yes","no")</f>
        <v>yes</v>
      </c>
      <c r="H25" s="188" t="str">
        <f>IF(COUNTIF(GHT_Statements, "*"&amp;$B25&amp;"*")&gt;0,"yes","no")</f>
        <v>yes</v>
      </c>
    </row>
    <row r="26" spans="1:8" ht="28.5" customHeight="1" x14ac:dyDescent="0.45">
      <c r="A26" s="189"/>
      <c r="B26" s="27" t="s">
        <v>265</v>
      </c>
      <c r="C26" s="27" t="s">
        <v>336</v>
      </c>
      <c r="D26" s="188" t="str">
        <f>IF(COUNTIF(WS_Statements, "*"&amp;$B26&amp;"*")&gt;0,"yes","no")</f>
        <v>no</v>
      </c>
      <c r="E26" s="188" t="str">
        <f>IF(COUNTIF(AHO_Statements, "*"&amp;$B26&amp;"*")&gt;0,"yes","no")</f>
        <v>yes</v>
      </c>
      <c r="F26" s="188" t="str">
        <f>IF(COUNTIF(AHT_Statements, "*"&amp;$B26&amp;"*")&gt;0,"yes","no")</f>
        <v>yes</v>
      </c>
      <c r="G26" s="188" t="str">
        <f>IF(COUNTIF(GHO_Statements, "*"&amp;$B26&amp;"*")&gt;0,"yes","no")</f>
        <v>yes</v>
      </c>
      <c r="H26" s="188" t="str">
        <f>IF(COUNTIF(GHT_Statements, "*"&amp;$B26&amp;"*")&gt;0,"yes","no")</f>
        <v>yes</v>
      </c>
    </row>
    <row r="27" spans="1:8" ht="45.4" customHeight="1" x14ac:dyDescent="0.45">
      <c r="A27" s="190"/>
      <c r="B27" s="191" t="s">
        <v>337</v>
      </c>
      <c r="C27" s="191" t="s">
        <v>566</v>
      </c>
      <c r="D27" s="202" t="str">
        <f>IF(COUNTIF(WS_Statements, "*"&amp;$B27&amp;"*")&gt;0,"yes","no")</f>
        <v>no</v>
      </c>
      <c r="E27" s="202" t="str">
        <f>IF(COUNTIF(AHO_Statements, "*"&amp;$B27&amp;"*")&gt;0,"yes","no")</f>
        <v>no</v>
      </c>
      <c r="F27" s="202" t="str">
        <f>IF(COUNTIF(AHT_Statements, "*"&amp;$B27&amp;"*")&gt;0,"yes","no")</f>
        <v>yes</v>
      </c>
      <c r="G27" s="202" t="str">
        <f>IF(COUNTIF(GHO_Statements, "*"&amp;$B27&amp;"*")&gt;0,"yes","no")</f>
        <v>yes</v>
      </c>
      <c r="H27" s="202" t="str">
        <f>IF(COUNTIF(GHT_Statements, "*"&amp;$B27&amp;"*")&gt;0,"yes","no")</f>
        <v>yes</v>
      </c>
    </row>
    <row r="28" spans="1:8" x14ac:dyDescent="0.45">
      <c r="A28" s="192" t="s">
        <v>338</v>
      </c>
      <c r="B28" s="193"/>
      <c r="C28" s="193"/>
      <c r="D28" s="203"/>
      <c r="E28" s="204"/>
      <c r="F28" s="204"/>
      <c r="G28" s="204"/>
      <c r="H28" s="205"/>
    </row>
    <row r="29" spans="1:8" ht="92.65" customHeight="1" x14ac:dyDescent="0.45">
      <c r="A29" s="186" t="s">
        <v>339</v>
      </c>
      <c r="B29" s="187" t="s">
        <v>340</v>
      </c>
      <c r="C29" s="187" t="s">
        <v>341</v>
      </c>
      <c r="D29" s="188" t="str">
        <f>IF(COUNTIF(WS_Statements, "*"&amp;$B29&amp;"*")&gt;0,"yes","no")</f>
        <v>no</v>
      </c>
      <c r="E29" s="188" t="str">
        <f>IF(COUNTIF(AHO_Statements, "*"&amp;$B29&amp;"*")&gt;0,"yes","no")</f>
        <v>no</v>
      </c>
      <c r="F29" s="188" t="str">
        <f>IF(COUNTIF(AHT_Statements, "*"&amp;$B29&amp;"*")&gt;0,"yes","no")</f>
        <v>no</v>
      </c>
      <c r="G29" s="188" t="str">
        <f>IF(COUNTIF(GHO_Statements, "*"&amp;$B29&amp;"*")&gt;0,"yes","no")</f>
        <v>no</v>
      </c>
      <c r="H29" s="188" t="str">
        <f>IF(COUNTIF(GHT_Statements, "*"&amp;$B29&amp;"*")&gt;0,"yes","no")</f>
        <v>no</v>
      </c>
    </row>
    <row r="30" spans="1:8" ht="40.049999999999997" customHeight="1" x14ac:dyDescent="0.45">
      <c r="A30" s="189"/>
      <c r="B30" s="27" t="s">
        <v>342</v>
      </c>
      <c r="C30" s="27" t="s">
        <v>343</v>
      </c>
      <c r="D30" s="188" t="str">
        <f>IF(COUNTIF(WS_Statements, "*"&amp;$B30&amp;"*")&gt;0,"yes","no")</f>
        <v>no</v>
      </c>
      <c r="E30" s="188" t="str">
        <f>IF(COUNTIF(AHO_Statements, "*"&amp;$B30&amp;"*")&gt;0,"yes","no")</f>
        <v>no</v>
      </c>
      <c r="F30" s="188" t="str">
        <f>IF(COUNTIF(AHT_Statements, "*"&amp;$B30&amp;"*")&gt;0,"yes","no")</f>
        <v>no</v>
      </c>
      <c r="G30" s="188" t="str">
        <f>IF(COUNTIF(GHO_Statements, "*"&amp;$B30&amp;"*")&gt;0,"yes","no")</f>
        <v>no</v>
      </c>
      <c r="H30" s="188" t="str">
        <f>IF(COUNTIF(GHT_Statements, "*"&amp;$B30&amp;"*")&gt;0,"yes","no")</f>
        <v>no</v>
      </c>
    </row>
    <row r="31" spans="1:8" ht="60" customHeight="1" x14ac:dyDescent="0.45">
      <c r="A31" s="189"/>
      <c r="B31" s="27" t="s">
        <v>344</v>
      </c>
      <c r="C31" s="27" t="s">
        <v>345</v>
      </c>
      <c r="D31" s="188" t="str">
        <f>IF(COUNTIF(WS_Statements, "*"&amp;$B31&amp;"*")&gt;0,"yes","no")</f>
        <v>no</v>
      </c>
      <c r="E31" s="188" t="str">
        <f>IF(COUNTIF(AHO_Statements, "*"&amp;$B31&amp;"*")&gt;0,"yes","no")</f>
        <v>no</v>
      </c>
      <c r="F31" s="188" t="str">
        <f>IF(COUNTIF(AHT_Statements, "*"&amp;$B31&amp;"*")&gt;0,"yes","no")</f>
        <v>no</v>
      </c>
      <c r="G31" s="188" t="str">
        <f>IF(COUNTIF(GHO_Statements, "*"&amp;$B31&amp;"*")&gt;0,"yes","no")</f>
        <v>no</v>
      </c>
      <c r="H31" s="188" t="str">
        <f>IF(COUNTIF(GHT_Statements, "*"&amp;$B31&amp;"*")&gt;0,"yes","no")</f>
        <v>no</v>
      </c>
    </row>
    <row r="32" spans="1:8" ht="40.049999999999997" customHeight="1" x14ac:dyDescent="0.45">
      <c r="A32" s="189" t="s">
        <v>346</v>
      </c>
      <c r="B32" s="27" t="s">
        <v>347</v>
      </c>
      <c r="C32" s="27" t="s">
        <v>348</v>
      </c>
      <c r="D32" s="188" t="str">
        <f>IF(COUNTIF(WS_Statements, "*"&amp;$B32&amp;"*")&gt;0,"yes","no")</f>
        <v>no</v>
      </c>
      <c r="E32" s="188" t="str">
        <f>IF(COUNTIF(AHO_Statements, "*"&amp;$B32&amp;"*")&gt;0,"yes","no")</f>
        <v>yes</v>
      </c>
      <c r="F32" s="188" t="str">
        <f>IF(COUNTIF(AHT_Statements, "*"&amp;$B32&amp;"*")&gt;0,"yes","no")</f>
        <v>yes</v>
      </c>
      <c r="G32" s="188" t="str">
        <f>IF(COUNTIF(GHO_Statements, "*"&amp;$B32&amp;"*")&gt;0,"yes","no")</f>
        <v>yes</v>
      </c>
      <c r="H32" s="188" t="str">
        <f>IF(COUNTIF(GHT_Statements, "*"&amp;$B32&amp;"*")&gt;0,"yes","no")</f>
        <v>yes</v>
      </c>
    </row>
    <row r="33" spans="1:8" ht="40.049999999999997" customHeight="1" x14ac:dyDescent="0.45">
      <c r="A33" s="189"/>
      <c r="B33" s="27" t="s">
        <v>349</v>
      </c>
      <c r="C33" s="27" t="s">
        <v>350</v>
      </c>
      <c r="D33" s="188" t="str">
        <f>IF(COUNTIF(WS_Statements, "*"&amp;$B33&amp;"*")&gt;0,"yes","no")</f>
        <v>no</v>
      </c>
      <c r="E33" s="188" t="str">
        <f>IF(COUNTIF(AHO_Statements, "*"&amp;$B33&amp;"*")&gt;0,"yes","no")</f>
        <v>yes</v>
      </c>
      <c r="F33" s="188" t="str">
        <f>IF(COUNTIF(AHT_Statements, "*"&amp;$B33&amp;"*")&gt;0,"yes","no")</f>
        <v>yes</v>
      </c>
      <c r="G33" s="188" t="str">
        <f>IF(COUNTIF(GHO_Statements, "*"&amp;$B33&amp;"*")&gt;0,"yes","no")</f>
        <v>yes</v>
      </c>
      <c r="H33" s="188" t="str">
        <f>IF(COUNTIF(GHT_Statements, "*"&amp;$B33&amp;"*")&gt;0,"yes","no")</f>
        <v>yes</v>
      </c>
    </row>
    <row r="34" spans="1:8" ht="20" customHeight="1" x14ac:dyDescent="0.45">
      <c r="A34" s="189"/>
      <c r="B34" s="27" t="s">
        <v>351</v>
      </c>
      <c r="C34" s="27" t="s">
        <v>352</v>
      </c>
      <c r="D34" s="188" t="str">
        <f>IF(COUNTIF(WS_Statements, "*"&amp;$B34&amp;"*")&gt;0,"yes","no")</f>
        <v>no</v>
      </c>
      <c r="E34" s="188" t="str">
        <f>IF(COUNTIF(AHO_Statements, "*"&amp;$B34&amp;"*")&gt;0,"yes","no")</f>
        <v>no</v>
      </c>
      <c r="F34" s="188" t="str">
        <f>IF(COUNTIF(AHT_Statements, "*"&amp;$B34&amp;"*")&gt;0,"yes","no")</f>
        <v>no</v>
      </c>
      <c r="G34" s="188" t="str">
        <f>IF(COUNTIF(GHO_Statements, "*"&amp;$B34&amp;"*")&gt;0,"yes","no")</f>
        <v>no</v>
      </c>
      <c r="H34" s="188" t="str">
        <f>IF(COUNTIF(GHT_Statements, "*"&amp;$B34&amp;"*")&gt;0,"yes","no")</f>
        <v>no</v>
      </c>
    </row>
    <row r="35" spans="1:8" ht="60" customHeight="1" x14ac:dyDescent="0.45">
      <c r="A35" s="189" t="s">
        <v>353</v>
      </c>
      <c r="B35" s="27" t="s">
        <v>354</v>
      </c>
      <c r="C35" s="27" t="s">
        <v>355</v>
      </c>
      <c r="D35" s="188" t="str">
        <f>IF(COUNTIF(WS_Statements, "*"&amp;$B35&amp;"*")&gt;0,"yes","no")</f>
        <v>no</v>
      </c>
      <c r="E35" s="188" t="str">
        <f>IF(COUNTIF(AHO_Statements, "*"&amp;$B35&amp;"*")&gt;0,"yes","no")</f>
        <v>no</v>
      </c>
      <c r="F35" s="188" t="str">
        <f>IF(COUNTIF(AHT_Statements, "*"&amp;$B35&amp;"*")&gt;0,"yes","no")</f>
        <v>yes</v>
      </c>
      <c r="G35" s="188" t="str">
        <f>IF(COUNTIF(GHO_Statements, "*"&amp;$B35&amp;"*")&gt;0,"yes","no")</f>
        <v>yes</v>
      </c>
      <c r="H35" s="188" t="str">
        <f>IF(COUNTIF(GHT_Statements, "*"&amp;$B35&amp;"*")&gt;0,"yes","no")</f>
        <v>no</v>
      </c>
    </row>
    <row r="36" spans="1:8" ht="40.049999999999997" customHeight="1" x14ac:dyDescent="0.45">
      <c r="A36" s="189"/>
      <c r="B36" s="27" t="s">
        <v>356</v>
      </c>
      <c r="C36" s="27" t="s">
        <v>357</v>
      </c>
      <c r="D36" s="188" t="str">
        <f>IF(COUNTIF(WS_Statements, "*"&amp;$B36&amp;"*")&gt;0,"yes","no")</f>
        <v>no</v>
      </c>
      <c r="E36" s="188" t="str">
        <f>IF(COUNTIF(AHO_Statements, "*"&amp;$B36&amp;"*")&gt;0,"yes","no")</f>
        <v>no</v>
      </c>
      <c r="F36" s="188" t="str">
        <f>IF(COUNTIF(AHT_Statements, "*"&amp;$B36&amp;"*")&gt;0,"yes","no")</f>
        <v>no</v>
      </c>
      <c r="G36" s="188" t="str">
        <f>IF(COUNTIF(GHO_Statements, "*"&amp;$B36&amp;"*")&gt;0,"yes","no")</f>
        <v>no</v>
      </c>
      <c r="H36" s="188" t="str">
        <f>IF(COUNTIF(GHT_Statements, "*"&amp;$B36&amp;"*")&gt;0,"yes","no")</f>
        <v>no</v>
      </c>
    </row>
    <row r="37" spans="1:8" ht="40.049999999999997" customHeight="1" x14ac:dyDescent="0.45">
      <c r="A37" s="189" t="s">
        <v>358</v>
      </c>
      <c r="B37" s="27" t="s">
        <v>359</v>
      </c>
      <c r="C37" s="27" t="s">
        <v>360</v>
      </c>
      <c r="D37" s="188" t="str">
        <f>IF(COUNTIF(WS_Statements, "*"&amp;$B37&amp;"*")&gt;0,"yes","no")</f>
        <v>no</v>
      </c>
      <c r="E37" s="188" t="str">
        <f>IF(COUNTIF(AHO_Statements, "*"&amp;$B37&amp;"*")&gt;0,"yes","no")</f>
        <v>no</v>
      </c>
      <c r="F37" s="188" t="str">
        <f>IF(COUNTIF(AHT_Statements, "*"&amp;$B37&amp;"*")&gt;0,"yes","no")</f>
        <v>no</v>
      </c>
      <c r="G37" s="188" t="str">
        <f>IF(COUNTIF(GHO_Statements, "*"&amp;$B37&amp;"*")&gt;0,"yes","no")</f>
        <v>no</v>
      </c>
      <c r="H37" s="188" t="str">
        <f>IF(COUNTIF(GHT_Statements, "*"&amp;$B37&amp;"*")&gt;0,"yes","no")</f>
        <v>no</v>
      </c>
    </row>
    <row r="38" spans="1:8" ht="40.049999999999997" customHeight="1" x14ac:dyDescent="0.45">
      <c r="A38" s="189"/>
      <c r="B38" s="27" t="s">
        <v>361</v>
      </c>
      <c r="C38" s="27" t="s">
        <v>362</v>
      </c>
      <c r="D38" s="188" t="str">
        <f>IF(COUNTIF(WS_Statements, "*"&amp;$B38&amp;"*")&gt;0,"yes","no")</f>
        <v>no</v>
      </c>
      <c r="E38" s="188" t="str">
        <f>IF(COUNTIF(AHO_Statements, "*"&amp;$B38&amp;"*")&gt;0,"yes","no")</f>
        <v>no</v>
      </c>
      <c r="F38" s="188" t="str">
        <f>IF(COUNTIF(AHT_Statements, "*"&amp;$B38&amp;"*")&gt;0,"yes","no")</f>
        <v>no</v>
      </c>
      <c r="G38" s="188" t="str">
        <f>IF(COUNTIF(GHO_Statements, "*"&amp;$B38&amp;"*")&gt;0,"yes","no")</f>
        <v>no</v>
      </c>
      <c r="H38" s="188" t="str">
        <f>IF(COUNTIF(GHT_Statements, "*"&amp;$B38&amp;"*")&gt;0,"yes","no")</f>
        <v>no</v>
      </c>
    </row>
    <row r="39" spans="1:8" ht="40.049999999999997" customHeight="1" x14ac:dyDescent="0.45">
      <c r="A39" s="189"/>
      <c r="B39" s="27" t="s">
        <v>363</v>
      </c>
      <c r="C39" s="27" t="s">
        <v>364</v>
      </c>
      <c r="D39" s="188" t="str">
        <f>IF(COUNTIF(WS_Statements, "*"&amp;$B39&amp;"*")&gt;0,"yes","no")</f>
        <v>no</v>
      </c>
      <c r="E39" s="188" t="str">
        <f>IF(COUNTIF(AHO_Statements, "*"&amp;$B39&amp;"*")&gt;0,"yes","no")</f>
        <v>no</v>
      </c>
      <c r="F39" s="188" t="str">
        <f>IF(COUNTIF(AHT_Statements, "*"&amp;$B39&amp;"*")&gt;0,"yes","no")</f>
        <v>yes</v>
      </c>
      <c r="G39" s="188" t="str">
        <f>IF(COUNTIF(GHO_Statements, "*"&amp;$B39&amp;"*")&gt;0,"yes","no")</f>
        <v>yes</v>
      </c>
      <c r="H39" s="188" t="str">
        <f>IF(COUNTIF(GHT_Statements, "*"&amp;$B39&amp;"*")&gt;0,"yes","no")</f>
        <v>no</v>
      </c>
    </row>
    <row r="40" spans="1:8" ht="40.049999999999997" customHeight="1" x14ac:dyDescent="0.45">
      <c r="A40" s="189"/>
      <c r="B40" s="27" t="s">
        <v>365</v>
      </c>
      <c r="C40" s="27" t="s">
        <v>366</v>
      </c>
      <c r="D40" s="188" t="str">
        <f>IF(COUNTIF(WS_Statements, "*"&amp;$B40&amp;"*")&gt;0,"yes","no")</f>
        <v>no</v>
      </c>
      <c r="E40" s="188" t="str">
        <f>IF(COUNTIF(AHO_Statements, "*"&amp;$B40&amp;"*")&gt;0,"yes","no")</f>
        <v>no</v>
      </c>
      <c r="F40" s="188" t="str">
        <f>IF(COUNTIF(AHT_Statements, "*"&amp;$B40&amp;"*")&gt;0,"yes","no")</f>
        <v>no</v>
      </c>
      <c r="G40" s="188" t="str">
        <f>IF(COUNTIF(GHO_Statements, "*"&amp;$B40&amp;"*")&gt;0,"yes","no")</f>
        <v>no</v>
      </c>
      <c r="H40" s="188" t="str">
        <f>IF(COUNTIF(GHT_Statements, "*"&amp;$B40&amp;"*")&gt;0,"yes","no")</f>
        <v>no</v>
      </c>
    </row>
    <row r="41" spans="1:8" ht="40.049999999999997" customHeight="1" x14ac:dyDescent="0.45">
      <c r="A41" s="189" t="s">
        <v>367</v>
      </c>
      <c r="B41" s="27" t="s">
        <v>368</v>
      </c>
      <c r="C41" s="27" t="s">
        <v>369</v>
      </c>
      <c r="D41" s="188" t="str">
        <f>IF(COUNTIF(WS_Statements, "*"&amp;$B41&amp;"*")&gt;0,"yes","no")</f>
        <v>yes</v>
      </c>
      <c r="E41" s="188" t="str">
        <f>IF(COUNTIF(AHO_Statements, "*"&amp;$B41&amp;"*")&gt;0,"yes","no")</f>
        <v>yes</v>
      </c>
      <c r="F41" s="188" t="str">
        <f>IF(COUNTIF(AHT_Statements, "*"&amp;$B41&amp;"*")&gt;0,"yes","no")</f>
        <v>yes</v>
      </c>
      <c r="G41" s="188" t="str">
        <f>IF(COUNTIF(GHO_Statements, "*"&amp;$B41&amp;"*")&gt;0,"yes","no")</f>
        <v>yes</v>
      </c>
      <c r="H41" s="188" t="str">
        <f>IF(COUNTIF(GHT_Statements, "*"&amp;$B41&amp;"*")&gt;0,"yes","no")</f>
        <v>yes</v>
      </c>
    </row>
    <row r="42" spans="1:8" ht="40.049999999999997" customHeight="1" x14ac:dyDescent="0.45">
      <c r="A42" s="189"/>
      <c r="B42" s="27" t="s">
        <v>370</v>
      </c>
      <c r="C42" s="27" t="s">
        <v>371</v>
      </c>
      <c r="D42" s="188" t="str">
        <f>IF(COUNTIF(WS_Statements, "*"&amp;$B42&amp;"*")&gt;0,"yes","no")</f>
        <v>no</v>
      </c>
      <c r="E42" s="188" t="str">
        <f>IF(COUNTIF(AHO_Statements, "*"&amp;$B42&amp;"*")&gt;0,"yes","no")</f>
        <v>yes</v>
      </c>
      <c r="F42" s="188" t="str">
        <f>IF(COUNTIF(AHT_Statements, "*"&amp;$B42&amp;"*")&gt;0,"yes","no")</f>
        <v>yes</v>
      </c>
      <c r="G42" s="188" t="str">
        <f>IF(COUNTIF(GHO_Statements, "*"&amp;$B42&amp;"*")&gt;0,"yes","no")</f>
        <v>yes</v>
      </c>
      <c r="H42" s="188" t="str">
        <f>IF(COUNTIF(GHT_Statements, "*"&amp;$B42&amp;"*")&gt;0,"yes","no")</f>
        <v>yes</v>
      </c>
    </row>
    <row r="43" spans="1:8" ht="20" customHeight="1" x14ac:dyDescent="0.45">
      <c r="A43" s="190"/>
      <c r="B43" s="191" t="s">
        <v>372</v>
      </c>
      <c r="C43" s="191" t="s">
        <v>373</v>
      </c>
      <c r="D43" s="202" t="str">
        <f>IF(COUNTIF(WS_Statements, "*"&amp;$B43&amp;"*")&gt;0,"yes","no")</f>
        <v>no</v>
      </c>
      <c r="E43" s="202" t="str">
        <f>IF(COUNTIF(AHO_Statements, "*"&amp;$B43&amp;"*")&gt;0,"yes","no")</f>
        <v>yes</v>
      </c>
      <c r="F43" s="202" t="str">
        <f>IF(COUNTIF(AHT_Statements, "*"&amp;$B43&amp;"*")&gt;0,"yes","no")</f>
        <v>yes</v>
      </c>
      <c r="G43" s="202" t="str">
        <f>IF(COUNTIF(GHO_Statements, "*"&amp;$B43&amp;"*")&gt;0,"yes","no")</f>
        <v>yes</v>
      </c>
      <c r="H43" s="202" t="str">
        <f>IF(COUNTIF(GHT_Statements, "*"&amp;$B43&amp;"*")&gt;0,"yes","no")</f>
        <v>yes</v>
      </c>
    </row>
    <row r="44" spans="1:8" x14ac:dyDescent="0.45">
      <c r="A44" s="194" t="s">
        <v>374</v>
      </c>
      <c r="B44" s="193"/>
      <c r="C44" s="193"/>
      <c r="D44" s="203"/>
      <c r="E44" s="204"/>
      <c r="F44" s="204"/>
      <c r="G44" s="204"/>
      <c r="H44" s="205"/>
    </row>
    <row r="45" spans="1:8" ht="20" customHeight="1" x14ac:dyDescent="0.45">
      <c r="A45" s="186" t="s">
        <v>375</v>
      </c>
      <c r="B45" s="187" t="s">
        <v>376</v>
      </c>
      <c r="C45" s="187" t="s">
        <v>377</v>
      </c>
      <c r="D45" s="188" t="str">
        <f>IF(COUNTIF(WS_Statements, "*"&amp;$B45&amp;"*")&gt;0,"yes","no")</f>
        <v>no</v>
      </c>
      <c r="E45" s="188" t="str">
        <f>IF(COUNTIF(AHO_Statements, "*"&amp;$B45&amp;"*")&gt;0,"yes","no")</f>
        <v>yes</v>
      </c>
      <c r="F45" s="188" t="str">
        <f>IF(COUNTIF(AHT_Statements, "*"&amp;$B45&amp;"*")&gt;0,"yes","no")</f>
        <v>yes</v>
      </c>
      <c r="G45" s="188" t="str">
        <f>IF(COUNTIF(GHO_Statements, "*"&amp;$B45&amp;"*")&gt;0,"yes","no")</f>
        <v>yes</v>
      </c>
      <c r="H45" s="188" t="str">
        <f>IF(COUNTIF(GHT_Statements, "*"&amp;$B45&amp;"*")&gt;0,"yes","no")</f>
        <v>yes</v>
      </c>
    </row>
    <row r="46" spans="1:8" ht="40.049999999999997" customHeight="1" x14ac:dyDescent="0.45">
      <c r="A46" s="189"/>
      <c r="B46" s="27" t="s">
        <v>378</v>
      </c>
      <c r="C46" s="27" t="s">
        <v>379</v>
      </c>
      <c r="D46" s="188" t="str">
        <f>IF(COUNTIF(WS_Statements, "*"&amp;$B46&amp;"*")&gt;0,"yes","no")</f>
        <v>yes</v>
      </c>
      <c r="E46" s="188" t="str">
        <f>IF(COUNTIF(AHO_Statements, "*"&amp;$B46&amp;"*")&gt;0,"yes","no")</f>
        <v>yes</v>
      </c>
      <c r="F46" s="188" t="str">
        <f>IF(COUNTIF(AHT_Statements, "*"&amp;$B46&amp;"*")&gt;0,"yes","no")</f>
        <v>yes</v>
      </c>
      <c r="G46" s="188" t="str">
        <f>IF(COUNTIF(GHO_Statements, "*"&amp;$B46&amp;"*")&gt;0,"yes","no")</f>
        <v>yes</v>
      </c>
      <c r="H46" s="188" t="str">
        <f>IF(COUNTIF(GHT_Statements, "*"&amp;$B46&amp;"*")&gt;0,"yes","no")</f>
        <v>yes</v>
      </c>
    </row>
    <row r="47" spans="1:8" ht="40.049999999999997" customHeight="1" x14ac:dyDescent="0.45">
      <c r="A47" s="189"/>
      <c r="B47" s="27" t="s">
        <v>380</v>
      </c>
      <c r="C47" s="27" t="s">
        <v>381</v>
      </c>
      <c r="D47" s="188" t="str">
        <f>IF(COUNTIF(WS_Statements, "*"&amp;$B47&amp;"*")&gt;0,"yes","no")</f>
        <v>yes</v>
      </c>
      <c r="E47" s="188" t="str">
        <f>IF(COUNTIF(AHO_Statements, "*"&amp;$B47&amp;"*")&gt;0,"yes","no")</f>
        <v>yes</v>
      </c>
      <c r="F47" s="188" t="str">
        <f>IF(COUNTIF(AHT_Statements, "*"&amp;$B47&amp;"*")&gt;0,"yes","no")</f>
        <v>yes</v>
      </c>
      <c r="G47" s="188" t="str">
        <f>IF(COUNTIF(GHO_Statements, "*"&amp;$B47&amp;"*")&gt;0,"yes","no")</f>
        <v>yes</v>
      </c>
      <c r="H47" s="188" t="str">
        <f>IF(COUNTIF(GHT_Statements, "*"&amp;$B47&amp;"*")&gt;0,"yes","no")</f>
        <v>yes</v>
      </c>
    </row>
    <row r="48" spans="1:8" ht="30" customHeight="1" x14ac:dyDescent="0.45">
      <c r="A48" s="189" t="s">
        <v>382</v>
      </c>
      <c r="B48" s="27"/>
      <c r="C48" s="35" t="s">
        <v>383</v>
      </c>
      <c r="D48" s="188" t="str">
        <f>IF(COUNTIF(WS_Statements, "*"&amp;$B48&amp;"*")&gt;0,"yes","no")</f>
        <v>yes</v>
      </c>
      <c r="E48" s="188" t="str">
        <f>IF(COUNTIF(AHO_Statements, "*"&amp;$B48&amp;"*")&gt;0,"yes","no")</f>
        <v>yes</v>
      </c>
      <c r="F48" s="188" t="str">
        <f>IF(COUNTIF(AHT_Statements, "*"&amp;$B48&amp;"*")&gt;0,"yes","no")</f>
        <v>yes</v>
      </c>
      <c r="G48" s="188" t="str">
        <f>IF(COUNTIF(GHO_Statements, "*"&amp;$B48&amp;"*")&gt;0,"yes","no")</f>
        <v>yes</v>
      </c>
      <c r="H48" s="188" t="str">
        <f>IF(COUNTIF(GHT_Statements, "*"&amp;$B48&amp;"*")&gt;0,"yes","no")</f>
        <v>yes</v>
      </c>
    </row>
    <row r="49" spans="1:8" ht="30" customHeight="1" x14ac:dyDescent="0.45">
      <c r="A49" s="189"/>
      <c r="B49" s="27" t="s">
        <v>384</v>
      </c>
      <c r="C49" s="27" t="s">
        <v>385</v>
      </c>
      <c r="D49" s="188" t="str">
        <f>IF(COUNTIF(WS_Statements, "*"&amp;$B49&amp;"*")&gt;0,"yes","no")</f>
        <v>yes</v>
      </c>
      <c r="E49" s="188" t="str">
        <f>IF(COUNTIF(AHO_Statements, "*"&amp;$B49&amp;"*")&gt;0,"yes","no")</f>
        <v>yes</v>
      </c>
      <c r="F49" s="188" t="str">
        <f>IF(COUNTIF(AHT_Statements, "*"&amp;$B49&amp;"*")&gt;0,"yes","no")</f>
        <v>yes</v>
      </c>
      <c r="G49" s="188" t="str">
        <f>IF(COUNTIF(GHO_Statements, "*"&amp;$B49&amp;"*")&gt;0,"yes","no")</f>
        <v>yes</v>
      </c>
      <c r="H49" s="188" t="str">
        <f>IF(COUNTIF(GHT_Statements, "*"&amp;$B49&amp;"*")&gt;0,"yes","no")</f>
        <v>yes</v>
      </c>
    </row>
    <row r="50" spans="1:8" ht="30" customHeight="1" x14ac:dyDescent="0.45">
      <c r="A50" s="189"/>
      <c r="B50" s="27" t="s">
        <v>386</v>
      </c>
      <c r="C50" s="27" t="s">
        <v>387</v>
      </c>
      <c r="D50" s="188" t="str">
        <f>IF(COUNTIF(WS_Statements, "*"&amp;$B50&amp;"*")&gt;0,"yes","no")</f>
        <v>no</v>
      </c>
      <c r="E50" s="188" t="str">
        <f>IF(COUNTIF(AHO_Statements, "*"&amp;$B50&amp;"*")&gt;0,"yes","no")</f>
        <v>yes</v>
      </c>
      <c r="F50" s="188" t="str">
        <f>IF(COUNTIF(AHT_Statements, "*"&amp;$B50&amp;"*")&gt;0,"yes","no")</f>
        <v>yes</v>
      </c>
      <c r="G50" s="188" t="str">
        <f>IF(COUNTIF(GHO_Statements, "*"&amp;$B50&amp;"*")&gt;0,"yes","no")</f>
        <v>yes</v>
      </c>
      <c r="H50" s="188" t="str">
        <f>IF(COUNTIF(GHT_Statements, "*"&amp;$B50&amp;"*")&gt;0,"yes","no")</f>
        <v>yes</v>
      </c>
    </row>
    <row r="51" spans="1:8" ht="30" customHeight="1" x14ac:dyDescent="0.45">
      <c r="A51" s="189"/>
      <c r="B51" s="27" t="s">
        <v>388</v>
      </c>
      <c r="C51" s="27" t="s">
        <v>389</v>
      </c>
      <c r="D51" s="188" t="str">
        <f>IF(COUNTIF(WS_Statements, "*"&amp;$B51&amp;"*")&gt;0,"yes","no")</f>
        <v>yes</v>
      </c>
      <c r="E51" s="188" t="str">
        <f>IF(COUNTIF(AHO_Statements, "*"&amp;$B51&amp;"*")&gt;0,"yes","no")</f>
        <v>yes</v>
      </c>
      <c r="F51" s="188" t="str">
        <f>IF(COUNTIF(AHT_Statements, "*"&amp;$B51&amp;"*")&gt;0,"yes","no")</f>
        <v>yes</v>
      </c>
      <c r="G51" s="188" t="str">
        <f>IF(COUNTIF(GHO_Statements, "*"&amp;$B51&amp;"*")&gt;0,"yes","no")</f>
        <v>yes</v>
      </c>
      <c r="H51" s="188" t="str">
        <f>IF(COUNTIF(GHT_Statements, "*"&amp;$B51&amp;"*")&gt;0,"yes","no")</f>
        <v>yes</v>
      </c>
    </row>
    <row r="52" spans="1:8" ht="30" customHeight="1" x14ac:dyDescent="0.45">
      <c r="A52" s="189"/>
      <c r="B52" s="27" t="s">
        <v>390</v>
      </c>
      <c r="C52" s="27" t="s">
        <v>391</v>
      </c>
      <c r="D52" s="188" t="str">
        <f>IF(COUNTIF(WS_Statements, "*"&amp;$B52&amp;"*")&gt;0,"yes","no")</f>
        <v>yes</v>
      </c>
      <c r="E52" s="188" t="str">
        <f>IF(COUNTIF(AHO_Statements, "*"&amp;$B52&amp;"*")&gt;0,"yes","no")</f>
        <v>yes</v>
      </c>
      <c r="F52" s="188" t="str">
        <f>IF(COUNTIF(AHT_Statements, "*"&amp;$B52&amp;"*")&gt;0,"yes","no")</f>
        <v>yes</v>
      </c>
      <c r="G52" s="188" t="str">
        <f>IF(COUNTIF(GHO_Statements, "*"&amp;$B52&amp;"*")&gt;0,"yes","no")</f>
        <v>yes</v>
      </c>
      <c r="H52" s="188" t="str">
        <f>IF(COUNTIF(GHT_Statements, "*"&amp;$B52&amp;"*")&gt;0,"yes","no")</f>
        <v>yes</v>
      </c>
    </row>
    <row r="53" spans="1:8" ht="20" customHeight="1" x14ac:dyDescent="0.45">
      <c r="A53" s="189" t="s">
        <v>392</v>
      </c>
      <c r="B53" s="27" t="s">
        <v>393</v>
      </c>
      <c r="C53" s="27" t="s">
        <v>394</v>
      </c>
      <c r="D53" s="188" t="str">
        <f>IF(COUNTIF(WS_Statements, "*"&amp;$B53&amp;"*")&gt;0,"yes","no")</f>
        <v>no</v>
      </c>
      <c r="E53" s="188" t="str">
        <f>IF(COUNTIF(AHO_Statements, "*"&amp;$B53&amp;"*")&gt;0,"yes","no")</f>
        <v>no</v>
      </c>
      <c r="F53" s="188" t="str">
        <f>IF(COUNTIF(AHT_Statements, "*"&amp;$B53&amp;"*")&gt;0,"yes","no")</f>
        <v>no</v>
      </c>
      <c r="G53" s="188" t="str">
        <f>IF(COUNTIF(GHO_Statements, "*"&amp;$B53&amp;"*")&gt;0,"yes","no")</f>
        <v>no</v>
      </c>
      <c r="H53" s="188" t="str">
        <f>IF(COUNTIF(GHT_Statements, "*"&amp;$B53&amp;"*")&gt;0,"yes","no")</f>
        <v>no</v>
      </c>
    </row>
    <row r="54" spans="1:8" ht="40.049999999999997" customHeight="1" x14ac:dyDescent="0.45">
      <c r="A54" s="189"/>
      <c r="B54" s="27" t="s">
        <v>395</v>
      </c>
      <c r="C54" s="27" t="s">
        <v>396</v>
      </c>
      <c r="D54" s="188" t="str">
        <f>IF(COUNTIF(WS_Statements, "*"&amp;$B54&amp;"*")&gt;0,"yes","no")</f>
        <v>no</v>
      </c>
      <c r="E54" s="188" t="str">
        <f>IF(COUNTIF(AHO_Statements, "*"&amp;$B54&amp;"*")&gt;0,"yes","no")</f>
        <v>no</v>
      </c>
      <c r="F54" s="188" t="str">
        <f>IF(COUNTIF(AHT_Statements, "*"&amp;$B54&amp;"*")&gt;0,"yes","no")</f>
        <v>yes</v>
      </c>
      <c r="G54" s="188" t="str">
        <f>IF(COUNTIF(GHO_Statements, "*"&amp;$B54&amp;"*")&gt;0,"yes","no")</f>
        <v>no</v>
      </c>
      <c r="H54" s="188" t="str">
        <f>IF(COUNTIF(GHT_Statements, "*"&amp;$B54&amp;"*")&gt;0,"yes","no")</f>
        <v>yes</v>
      </c>
    </row>
    <row r="55" spans="1:8" ht="40.049999999999997" customHeight="1" x14ac:dyDescent="0.45">
      <c r="A55" s="189"/>
      <c r="B55" s="27" t="s">
        <v>397</v>
      </c>
      <c r="C55" s="27" t="s">
        <v>398</v>
      </c>
      <c r="D55" s="188" t="str">
        <f>IF(COUNTIF(WS_Statements, "*"&amp;$B55&amp;"*")&gt;0,"yes","no")</f>
        <v>no</v>
      </c>
      <c r="E55" s="188" t="str">
        <f>IF(COUNTIF(AHO_Statements, "*"&amp;$B55&amp;"*")&gt;0,"yes","no")</f>
        <v>no</v>
      </c>
      <c r="F55" s="188" t="str">
        <f>IF(COUNTIF(AHT_Statements, "*"&amp;$B55&amp;"*")&gt;0,"yes","no")</f>
        <v>no</v>
      </c>
      <c r="G55" s="188" t="str">
        <f>IF(COUNTIF(GHO_Statements, "*"&amp;$B55&amp;"*")&gt;0,"yes","no")</f>
        <v>no</v>
      </c>
      <c r="H55" s="188" t="str">
        <f>IF(COUNTIF(GHT_Statements, "*"&amp;$B55&amp;"*")&gt;0,"yes","no")</f>
        <v>no</v>
      </c>
    </row>
    <row r="56" spans="1:8" ht="20" customHeight="1" x14ac:dyDescent="0.45">
      <c r="A56" s="189"/>
      <c r="B56" s="27" t="s">
        <v>399</v>
      </c>
      <c r="C56" s="27" t="s">
        <v>400</v>
      </c>
      <c r="D56" s="188" t="str">
        <f>IF(COUNTIF(WS_Statements, "*"&amp;$B56&amp;"*")&gt;0,"yes","no")</f>
        <v>no</v>
      </c>
      <c r="E56" s="188" t="str">
        <f>IF(COUNTIF(AHO_Statements, "*"&amp;$B56&amp;"*")&gt;0,"yes","no")</f>
        <v>no</v>
      </c>
      <c r="F56" s="188" t="str">
        <f>IF(COUNTIF(AHT_Statements, "*"&amp;$B56&amp;"*")&gt;0,"yes","no")</f>
        <v>no</v>
      </c>
      <c r="G56" s="188" t="str">
        <f>IF(COUNTIF(GHO_Statements, "*"&amp;$B56&amp;"*")&gt;0,"yes","no")</f>
        <v>no</v>
      </c>
      <c r="H56" s="188" t="str">
        <f>IF(COUNTIF(GHT_Statements, "*"&amp;$B56&amp;"*")&gt;0,"yes","no")</f>
        <v>no</v>
      </c>
    </row>
    <row r="57" spans="1:8" ht="123" customHeight="1" x14ac:dyDescent="0.45">
      <c r="A57" s="189" t="s">
        <v>401</v>
      </c>
      <c r="B57" s="27" t="s">
        <v>402</v>
      </c>
      <c r="C57" s="27" t="s">
        <v>403</v>
      </c>
      <c r="D57" s="188" t="str">
        <f>IF(COUNTIF(WS_Statements, "*"&amp;$B57&amp;"*")&gt;0,"yes","no")</f>
        <v>no</v>
      </c>
      <c r="E57" s="188" t="str">
        <f>IF(COUNTIF(AHO_Statements, "*"&amp;$B57&amp;"*")&gt;0,"yes","no")</f>
        <v>no</v>
      </c>
      <c r="F57" s="188" t="str">
        <f>IF(COUNTIF(AHT_Statements, "*"&amp;$B57&amp;"*")&gt;0,"yes","no")</f>
        <v>no</v>
      </c>
      <c r="G57" s="188" t="str">
        <f>IF(COUNTIF(GHO_Statements, "*"&amp;$B57&amp;"*")&gt;0,"yes","no")</f>
        <v>no</v>
      </c>
      <c r="H57" s="188" t="str">
        <f>IF(COUNTIF(GHT_Statements, "*"&amp;$B57&amp;"*")&gt;0,"yes","no")</f>
        <v>no</v>
      </c>
    </row>
    <row r="58" spans="1:8" ht="60" customHeight="1" x14ac:dyDescent="0.45">
      <c r="A58" s="189"/>
      <c r="B58" s="27" t="s">
        <v>404</v>
      </c>
      <c r="C58" s="27" t="s">
        <v>405</v>
      </c>
      <c r="D58" s="188" t="str">
        <f>IF(COUNTIF(WS_Statements, "*"&amp;$B58&amp;"*")&gt;0,"yes","no")</f>
        <v>no</v>
      </c>
      <c r="E58" s="188" t="str">
        <f>IF(COUNTIF(AHO_Statements, "*"&amp;$B58&amp;"*")&gt;0,"yes","no")</f>
        <v>no</v>
      </c>
      <c r="F58" s="188" t="str">
        <f>IF(COUNTIF(AHT_Statements, "*"&amp;$B58&amp;"*")&gt;0,"yes","no")</f>
        <v>no</v>
      </c>
      <c r="G58" s="188" t="str">
        <f>IF(COUNTIF(GHO_Statements, "*"&amp;$B58&amp;"*")&gt;0,"yes","no")</f>
        <v>no</v>
      </c>
      <c r="H58" s="188" t="str">
        <f>IF(COUNTIF(GHT_Statements, "*"&amp;$B58&amp;"*")&gt;0,"yes","no")</f>
        <v>no</v>
      </c>
    </row>
    <row r="59" spans="1:8" ht="30" customHeight="1" x14ac:dyDescent="0.45">
      <c r="A59" s="190" t="s">
        <v>406</v>
      </c>
      <c r="B59" s="195" t="s">
        <v>407</v>
      </c>
      <c r="C59" s="27" t="s">
        <v>408</v>
      </c>
      <c r="D59" s="188" t="str">
        <f>IF(COUNTIF(WS_Statements, "*"&amp;$B59&amp;"*")&gt;0,"yes","no")</f>
        <v>no</v>
      </c>
      <c r="E59" s="188" t="str">
        <f>IF(COUNTIF(AHO_Statements, "*"&amp;$B59&amp;"*")&gt;0,"yes","no")</f>
        <v>no</v>
      </c>
      <c r="F59" s="188" t="str">
        <f>IF(COUNTIF(AHT_Statements, "*"&amp;$B59&amp;"*")&gt;0,"yes","no")</f>
        <v>no</v>
      </c>
      <c r="G59" s="188" t="str">
        <f>IF(COUNTIF(GHO_Statements, "*"&amp;$B59&amp;"*")&gt;0,"yes","no")</f>
        <v>no</v>
      </c>
      <c r="H59" s="188" t="str">
        <f>IF(COUNTIF(GHT_Statements, "*"&amp;$B59&amp;"*")&gt;0,"yes","no")</f>
        <v>no</v>
      </c>
    </row>
    <row r="60" spans="1:8" ht="30" customHeight="1" x14ac:dyDescent="0.45">
      <c r="A60" s="196"/>
      <c r="B60" s="191" t="s">
        <v>409</v>
      </c>
      <c r="C60" s="191" t="s">
        <v>410</v>
      </c>
      <c r="D60" s="202" t="str">
        <f>IF(COUNTIF(WS_Statements, "*"&amp;$B60&amp;"*")&gt;0,"yes","no")</f>
        <v>no</v>
      </c>
      <c r="E60" s="202" t="str">
        <f>IF(COUNTIF(AHO_Statements, "*"&amp;$B60&amp;"*")&gt;0,"yes","no")</f>
        <v>no</v>
      </c>
      <c r="F60" s="202" t="str">
        <f>IF(COUNTIF(AHT_Statements, "*"&amp;$B60&amp;"*")&gt;0,"yes","no")</f>
        <v>no</v>
      </c>
      <c r="G60" s="202" t="str">
        <f>IF(COUNTIF(GHO_Statements, "*"&amp;$B60&amp;"*")&gt;0,"yes","no")</f>
        <v>no</v>
      </c>
      <c r="H60" s="202" t="str">
        <f>IF(COUNTIF(GHT_Statements, "*"&amp;$B60&amp;"*")&gt;0,"yes","no")</f>
        <v>no</v>
      </c>
    </row>
    <row r="61" spans="1:8" x14ac:dyDescent="0.45">
      <c r="A61" s="194" t="s">
        <v>411</v>
      </c>
      <c r="B61" s="193"/>
      <c r="C61" s="193"/>
      <c r="D61" s="203"/>
      <c r="E61" s="204"/>
      <c r="F61" s="204"/>
      <c r="G61" s="204"/>
      <c r="H61" s="205"/>
    </row>
    <row r="62" spans="1:8" ht="20" customHeight="1" x14ac:dyDescent="0.45">
      <c r="A62" s="190" t="s">
        <v>412</v>
      </c>
      <c r="B62" s="187" t="s">
        <v>413</v>
      </c>
      <c r="C62" s="187" t="s">
        <v>414</v>
      </c>
      <c r="D62" s="188" t="str">
        <f>IF(COUNTIF(WS_Statements, "*"&amp;$B62&amp;"*")&gt;0,"yes","no")</f>
        <v>no</v>
      </c>
      <c r="E62" s="188" t="str">
        <f>IF(COUNTIF(AHO_Statements, "*"&amp;$B62&amp;"*")&gt;0,"yes","no")</f>
        <v>yes</v>
      </c>
      <c r="F62" s="188" t="str">
        <f>IF(COUNTIF(AHT_Statements, "*"&amp;$B62&amp;"*")&gt;0,"yes","no")</f>
        <v>yes</v>
      </c>
      <c r="G62" s="188" t="str">
        <f>IF(COUNTIF(GHO_Statements, "*"&amp;$B62&amp;"*")&gt;0,"yes","no")</f>
        <v>yes</v>
      </c>
      <c r="H62" s="188" t="str">
        <f>IF(COUNTIF(GHT_Statements, "*"&amp;$B62&amp;"*")&gt;0,"yes","no")</f>
        <v>yes</v>
      </c>
    </row>
    <row r="63" spans="1:8" ht="60" customHeight="1" x14ac:dyDescent="0.45">
      <c r="A63" s="196"/>
      <c r="B63" s="27" t="s">
        <v>415</v>
      </c>
      <c r="C63" s="27" t="s">
        <v>416</v>
      </c>
      <c r="D63" s="188" t="str">
        <f>IF(COUNTIF(WS_Statements, "*"&amp;$B63&amp;"*")&gt;0,"yes","no")</f>
        <v>no</v>
      </c>
      <c r="E63" s="188" t="str">
        <f>IF(COUNTIF(AHO_Statements, "*"&amp;$B63&amp;"*")&gt;0,"yes","no")</f>
        <v>yes</v>
      </c>
      <c r="F63" s="188" t="str">
        <f>IF(COUNTIF(AHT_Statements, "*"&amp;$B63&amp;"*")&gt;0,"yes","no")</f>
        <v>yes</v>
      </c>
      <c r="G63" s="188" t="str">
        <f>IF(COUNTIF(GHO_Statements, "*"&amp;$B63&amp;"*")&gt;0,"yes","no")</f>
        <v>yes</v>
      </c>
      <c r="H63" s="188" t="str">
        <f>IF(COUNTIF(GHT_Statements, "*"&amp;$B63&amp;"*")&gt;0,"yes","no")</f>
        <v>yes</v>
      </c>
    </row>
    <row r="64" spans="1:8" ht="40.049999999999997" customHeight="1" x14ac:dyDescent="0.45">
      <c r="A64" s="196"/>
      <c r="B64" s="27" t="s">
        <v>417</v>
      </c>
      <c r="C64" s="27" t="s">
        <v>418</v>
      </c>
      <c r="D64" s="188" t="str">
        <f>IF(COUNTIF(WS_Statements, "*"&amp;$B64&amp;"*")&gt;0,"yes","no")</f>
        <v>no</v>
      </c>
      <c r="E64" s="188" t="str">
        <f>IF(COUNTIF(AHO_Statements, "*"&amp;$B64&amp;"*")&gt;0,"yes","no")</f>
        <v>no</v>
      </c>
      <c r="F64" s="188" t="str">
        <f>IF(COUNTIF(AHT_Statements, "*"&amp;$B64&amp;"*")&gt;0,"yes","no")</f>
        <v>no</v>
      </c>
      <c r="G64" s="188" t="str">
        <f>IF(COUNTIF(GHO_Statements, "*"&amp;$B64&amp;"*")&gt;0,"yes","no")</f>
        <v>no</v>
      </c>
      <c r="H64" s="188" t="str">
        <f>IF(COUNTIF(GHT_Statements, "*"&amp;$B64&amp;"*")&gt;0,"yes","no")</f>
        <v>no</v>
      </c>
    </row>
    <row r="65" spans="1:8" ht="20" customHeight="1" x14ac:dyDescent="0.45">
      <c r="A65" s="196"/>
      <c r="B65" s="27" t="s">
        <v>419</v>
      </c>
      <c r="C65" s="27" t="s">
        <v>420</v>
      </c>
      <c r="D65" s="188" t="str">
        <f>IF(COUNTIF(WS_Statements, "*"&amp;$B65&amp;"*")&gt;0,"yes","no")</f>
        <v>no</v>
      </c>
      <c r="E65" s="188" t="str">
        <f>IF(COUNTIF(AHO_Statements, "*"&amp;$B65&amp;"*")&gt;0,"yes","no")</f>
        <v>no</v>
      </c>
      <c r="F65" s="188" t="str">
        <f>IF(COUNTIF(AHT_Statements, "*"&amp;$B65&amp;"*")&gt;0,"yes","no")</f>
        <v>no</v>
      </c>
      <c r="G65" s="188" t="str">
        <f>IF(COUNTIF(GHO_Statements, "*"&amp;$B65&amp;"*")&gt;0,"yes","no")</f>
        <v>no</v>
      </c>
      <c r="H65" s="188" t="str">
        <f>IF(COUNTIF(GHT_Statements, "*"&amp;$B65&amp;"*")&gt;0,"yes","no")</f>
        <v>no</v>
      </c>
    </row>
    <row r="66" spans="1:8" ht="20" customHeight="1" x14ac:dyDescent="0.45">
      <c r="A66" s="186"/>
      <c r="B66" s="27" t="s">
        <v>421</v>
      </c>
      <c r="C66" s="27" t="s">
        <v>422</v>
      </c>
      <c r="D66" s="188" t="str">
        <f>IF(COUNTIF(WS_Statements, "*"&amp;$B66&amp;"*")&gt;0,"yes","no")</f>
        <v>no</v>
      </c>
      <c r="E66" s="188" t="str">
        <f>IF(COUNTIF(AHO_Statements, "*"&amp;$B66&amp;"*")&gt;0,"yes","no")</f>
        <v>no</v>
      </c>
      <c r="F66" s="188" t="str">
        <f>IF(COUNTIF(AHT_Statements, "*"&amp;$B66&amp;"*")&gt;0,"yes","no")</f>
        <v>no</v>
      </c>
      <c r="G66" s="188" t="str">
        <f>IF(COUNTIF(GHO_Statements, "*"&amp;$B66&amp;"*")&gt;0,"yes","no")</f>
        <v>no</v>
      </c>
      <c r="H66" s="188" t="str">
        <f>IF(COUNTIF(GHT_Statements, "*"&amp;$B66&amp;"*")&gt;0,"yes","no")</f>
        <v>no</v>
      </c>
    </row>
    <row r="67" spans="1:8" ht="60" customHeight="1" x14ac:dyDescent="0.45">
      <c r="A67" s="189" t="s">
        <v>423</v>
      </c>
      <c r="B67" s="27" t="s">
        <v>424</v>
      </c>
      <c r="C67" s="27" t="s">
        <v>425</v>
      </c>
      <c r="D67" s="188" t="str">
        <f>IF(COUNTIF(WS_Statements, "*"&amp;$B67&amp;"*")&gt;0,"yes","no")</f>
        <v>yes</v>
      </c>
      <c r="E67" s="188" t="str">
        <f>IF(COUNTIF(AHO_Statements, "*"&amp;$B67&amp;"*")&gt;0,"yes","no")</f>
        <v>yes</v>
      </c>
      <c r="F67" s="188" t="str">
        <f>IF(COUNTIF(AHT_Statements, "*"&amp;$B67&amp;"*")&gt;0,"yes","no")</f>
        <v>yes</v>
      </c>
      <c r="G67" s="188" t="str">
        <f>IF(COUNTIF(GHO_Statements, "*"&amp;$B67&amp;"*")&gt;0,"yes","no")</f>
        <v>yes</v>
      </c>
      <c r="H67" s="188" t="str">
        <f>IF(COUNTIF(GHT_Statements, "*"&amp;$B67&amp;"*")&gt;0,"yes","no")</f>
        <v>yes</v>
      </c>
    </row>
    <row r="68" spans="1:8" ht="40.049999999999997" customHeight="1" x14ac:dyDescent="0.45">
      <c r="A68" s="190"/>
      <c r="B68" s="191" t="s">
        <v>426</v>
      </c>
      <c r="C68" s="191" t="s">
        <v>427</v>
      </c>
      <c r="D68" s="202" t="str">
        <f>IF(COUNTIF(WS_Statements, "*"&amp;$B68&amp;"*")&gt;0,"yes","no")</f>
        <v>yes</v>
      </c>
      <c r="E68" s="202" t="str">
        <f>IF(COUNTIF(AHO_Statements, "*"&amp;$B68&amp;"*")&gt;0,"yes","no")</f>
        <v>yes</v>
      </c>
      <c r="F68" s="202" t="str">
        <f>IF(COUNTIF(AHT_Statements, "*"&amp;$B68&amp;"*")&gt;0,"yes","no")</f>
        <v>yes</v>
      </c>
      <c r="G68" s="202" t="str">
        <f>IF(COUNTIF(GHO_Statements, "*"&amp;$B68&amp;"*")&gt;0,"yes","no")</f>
        <v>yes</v>
      </c>
      <c r="H68" s="202" t="str">
        <f>IF(COUNTIF(GHT_Statements, "*"&amp;$B68&amp;"*")&gt;0,"yes","no")</f>
        <v>yes</v>
      </c>
    </row>
    <row r="69" spans="1:8" x14ac:dyDescent="0.45">
      <c r="A69" s="192" t="s">
        <v>428</v>
      </c>
      <c r="B69" s="193"/>
      <c r="C69" s="193"/>
      <c r="D69" s="203"/>
      <c r="E69" s="204"/>
      <c r="F69" s="204"/>
      <c r="G69" s="204"/>
      <c r="H69" s="205"/>
    </row>
    <row r="70" spans="1:8" ht="40.049999999999997" customHeight="1" x14ac:dyDescent="0.45">
      <c r="A70" s="186" t="s">
        <v>429</v>
      </c>
      <c r="B70" s="187" t="s">
        <v>430</v>
      </c>
      <c r="C70" s="187" t="s">
        <v>431</v>
      </c>
      <c r="D70" s="188" t="str">
        <f>IF(COUNTIF(WS_Statements, "*"&amp;$B70&amp;"*")&gt;0,"yes","no")</f>
        <v>no</v>
      </c>
      <c r="E70" s="188" t="str">
        <f>IF(COUNTIF(AHO_Statements, "*"&amp;$B70&amp;"*")&gt;0,"yes","no")</f>
        <v>yes</v>
      </c>
      <c r="F70" s="188" t="str">
        <f>IF(COUNTIF(AHT_Statements, "*"&amp;$B70&amp;"*")&gt;0,"yes","no")</f>
        <v>yes</v>
      </c>
      <c r="G70" s="188" t="str">
        <f>IF(COUNTIF(GHO_Statements, "*"&amp;$B70&amp;"*")&gt;0,"yes","no")</f>
        <v>yes</v>
      </c>
      <c r="H70" s="188" t="str">
        <f>IF(COUNTIF(GHT_Statements, "*"&amp;$B70&amp;"*")&gt;0,"yes","no")</f>
        <v>yes</v>
      </c>
    </row>
    <row r="71" spans="1:8" ht="40.049999999999997" customHeight="1" x14ac:dyDescent="0.45">
      <c r="A71" s="189"/>
      <c r="B71" s="27" t="s">
        <v>432</v>
      </c>
      <c r="C71" s="27" t="s">
        <v>433</v>
      </c>
      <c r="D71" s="188" t="str">
        <f>IF(COUNTIF(WS_Statements, "*"&amp;$B71&amp;"*")&gt;0,"yes","no")</f>
        <v>yes</v>
      </c>
      <c r="E71" s="188" t="str">
        <f>IF(COUNTIF(AHO_Statements, "*"&amp;$B71&amp;"*")&gt;0,"yes","no")</f>
        <v>yes</v>
      </c>
      <c r="F71" s="188" t="str">
        <f>IF(COUNTIF(AHT_Statements, "*"&amp;$B71&amp;"*")&gt;0,"yes","no")</f>
        <v>no</v>
      </c>
      <c r="G71" s="188" t="str">
        <f>IF(COUNTIF(GHO_Statements, "*"&amp;$B71&amp;"*")&gt;0,"yes","no")</f>
        <v>yes</v>
      </c>
      <c r="H71" s="188" t="str">
        <f>IF(COUNTIF(GHT_Statements, "*"&amp;$B71&amp;"*")&gt;0,"yes","no")</f>
        <v>no</v>
      </c>
    </row>
    <row r="72" spans="1:8" ht="20" customHeight="1" x14ac:dyDescent="0.45">
      <c r="A72" s="189"/>
      <c r="B72" s="27" t="s">
        <v>434</v>
      </c>
      <c r="C72" s="27" t="s">
        <v>435</v>
      </c>
      <c r="D72" s="188" t="str">
        <f>IF(COUNTIF(WS_Statements, "*"&amp;$B72&amp;"*")&gt;0,"yes","no")</f>
        <v>no</v>
      </c>
      <c r="E72" s="188" t="str">
        <f>IF(COUNTIF(AHO_Statements, "*"&amp;$B72&amp;"*")&gt;0,"yes","no")</f>
        <v>no</v>
      </c>
      <c r="F72" s="188" t="str">
        <f>IF(COUNTIF(AHT_Statements, "*"&amp;$B72&amp;"*")&gt;0,"yes","no")</f>
        <v>no</v>
      </c>
      <c r="G72" s="188" t="str">
        <f>IF(COUNTIF(GHO_Statements, "*"&amp;$B72&amp;"*")&gt;0,"yes","no")</f>
        <v>yes</v>
      </c>
      <c r="H72" s="188" t="str">
        <f>IF(COUNTIF(GHT_Statements, "*"&amp;$B72&amp;"*")&gt;0,"yes","no")</f>
        <v>no</v>
      </c>
    </row>
    <row r="73" spans="1:8" ht="60" customHeight="1" x14ac:dyDescent="0.45">
      <c r="A73" s="189"/>
      <c r="B73" s="27" t="s">
        <v>436</v>
      </c>
      <c r="C73" s="27" t="s">
        <v>437</v>
      </c>
      <c r="D73" s="188" t="str">
        <f>IF(COUNTIF(WS_Statements, "*"&amp;$B73&amp;"*")&gt;0,"yes","no")</f>
        <v>no</v>
      </c>
      <c r="E73" s="188" t="str">
        <f>IF(COUNTIF(AHO_Statements, "*"&amp;$B73&amp;"*")&gt;0,"yes","no")</f>
        <v>yes</v>
      </c>
      <c r="F73" s="188" t="str">
        <f>IF(COUNTIF(AHT_Statements, "*"&amp;$B73&amp;"*")&gt;0,"yes","no")</f>
        <v>yes</v>
      </c>
      <c r="G73" s="188" t="str">
        <f>IF(COUNTIF(GHO_Statements, "*"&amp;$B73&amp;"*")&gt;0,"yes","no")</f>
        <v>yes</v>
      </c>
      <c r="H73" s="188" t="str">
        <f>IF(COUNTIF(GHT_Statements, "*"&amp;$B73&amp;"*")&gt;0,"yes","no")</f>
        <v>yes</v>
      </c>
    </row>
    <row r="74" spans="1:8" ht="60" customHeight="1" x14ac:dyDescent="0.45">
      <c r="A74" s="189" t="s">
        <v>438</v>
      </c>
      <c r="B74" s="27" t="s">
        <v>439</v>
      </c>
      <c r="C74" s="27" t="s">
        <v>440</v>
      </c>
      <c r="D74" s="188" t="str">
        <f>IF(COUNTIF(WS_Statements, "*"&amp;$B74&amp;"*")&gt;0,"yes","no")</f>
        <v>no</v>
      </c>
      <c r="E74" s="188" t="str">
        <f>IF(COUNTIF(AHO_Statements, "*"&amp;$B74&amp;"*")&gt;0,"yes","no")</f>
        <v>no</v>
      </c>
      <c r="F74" s="188" t="str">
        <f>IF(COUNTIF(AHT_Statements, "*"&amp;$B74&amp;"*")&gt;0,"yes","no")</f>
        <v>no</v>
      </c>
      <c r="G74" s="188" t="str">
        <f>IF(COUNTIF(GHO_Statements, "*"&amp;$B74&amp;"*")&gt;0,"yes","no")</f>
        <v>no</v>
      </c>
      <c r="H74" s="188" t="str">
        <f>IF(COUNTIF(GHT_Statements, "*"&amp;$B74&amp;"*")&gt;0,"yes","no")</f>
        <v>no</v>
      </c>
    </row>
    <row r="75" spans="1:8" ht="60" customHeight="1" x14ac:dyDescent="0.45">
      <c r="A75" s="189"/>
      <c r="B75" s="27" t="s">
        <v>441</v>
      </c>
      <c r="C75" s="27" t="s">
        <v>442</v>
      </c>
      <c r="D75" s="188" t="str">
        <f>IF(COUNTIF(WS_Statements, "*"&amp;$B75&amp;"*")&gt;0,"yes","no")</f>
        <v>no</v>
      </c>
      <c r="E75" s="188" t="str">
        <f>IF(COUNTIF(AHO_Statements, "*"&amp;$B75&amp;"*")&gt;0,"yes","no")</f>
        <v>no</v>
      </c>
      <c r="F75" s="188" t="str">
        <f>IF(COUNTIF(AHT_Statements, "*"&amp;$B75&amp;"*")&gt;0,"yes","no")</f>
        <v>no</v>
      </c>
      <c r="G75" s="188" t="str">
        <f>IF(COUNTIF(GHO_Statements, "*"&amp;$B75&amp;"*")&gt;0,"yes","no")</f>
        <v>no</v>
      </c>
      <c r="H75" s="188" t="str">
        <f>IF(COUNTIF(GHT_Statements, "*"&amp;$B75&amp;"*")&gt;0,"yes","no")</f>
        <v>no</v>
      </c>
    </row>
    <row r="76" spans="1:8" ht="40.049999999999997" customHeight="1" x14ac:dyDescent="0.45">
      <c r="A76" s="189"/>
      <c r="B76" s="27" t="s">
        <v>443</v>
      </c>
      <c r="C76" s="27" t="s">
        <v>444</v>
      </c>
      <c r="D76" s="188" t="str">
        <f>IF(COUNTIF(WS_Statements, "*"&amp;$B76&amp;"*")&gt;0,"yes","no")</f>
        <v>no</v>
      </c>
      <c r="E76" s="188" t="str">
        <f>IF(COUNTIF(AHO_Statements, "*"&amp;$B76&amp;"*")&gt;0,"yes","no")</f>
        <v>no</v>
      </c>
      <c r="F76" s="188" t="str">
        <f>IF(COUNTIF(AHT_Statements, "*"&amp;$B76&amp;"*")&gt;0,"yes","no")</f>
        <v>no</v>
      </c>
      <c r="G76" s="188" t="str">
        <f>IF(COUNTIF(GHO_Statements, "*"&amp;$B76&amp;"*")&gt;0,"yes","no")</f>
        <v>no</v>
      </c>
      <c r="H76" s="188" t="str">
        <f>IF(COUNTIF(GHT_Statements, "*"&amp;$B76&amp;"*")&gt;0,"yes","no")</f>
        <v>no</v>
      </c>
    </row>
    <row r="77" spans="1:8" ht="40.049999999999997" customHeight="1" x14ac:dyDescent="0.45">
      <c r="A77" s="189"/>
      <c r="B77" s="27" t="s">
        <v>445</v>
      </c>
      <c r="C77" s="27" t="s">
        <v>446</v>
      </c>
      <c r="D77" s="188" t="str">
        <f>IF(COUNTIF(WS_Statements, "*"&amp;$B77&amp;"*")&gt;0,"yes","no")</f>
        <v>no</v>
      </c>
      <c r="E77" s="188" t="str">
        <f>IF(COUNTIF(AHO_Statements, "*"&amp;$B77&amp;"*")&gt;0,"yes","no")</f>
        <v>no</v>
      </c>
      <c r="F77" s="188" t="str">
        <f>IF(COUNTIF(AHT_Statements, "*"&amp;$B77&amp;"*")&gt;0,"yes","no")</f>
        <v>no</v>
      </c>
      <c r="G77" s="188" t="str">
        <f>IF(COUNTIF(GHO_Statements, "*"&amp;$B77&amp;"*")&gt;0,"yes","no")</f>
        <v>no</v>
      </c>
      <c r="H77" s="188" t="str">
        <f>IF(COUNTIF(GHT_Statements, "*"&amp;$B77&amp;"*")&gt;0,"yes","no")</f>
        <v>no</v>
      </c>
    </row>
  </sheetData>
  <sheetProtection algorithmName="SHA-512" hashValue="1p9sN3SWHSXn2Mi+CBALDgSVdIDHIcNwb8PiP1uLgM3BoCxAa4YDeDhone2C5R5VKxigFZ2xYytrSy+aT2x5gA==" saltValue="rFkHttbhLS1T3sZ0DO9o8g==" spinCount="100000" sheet="1" objects="1" scenarios="1"/>
  <mergeCells count="21">
    <mergeCell ref="A59:A60"/>
    <mergeCell ref="A62:A66"/>
    <mergeCell ref="A67:A68"/>
    <mergeCell ref="A70:A73"/>
    <mergeCell ref="A74:A77"/>
    <mergeCell ref="A37:A40"/>
    <mergeCell ref="A41:A43"/>
    <mergeCell ref="A45:A47"/>
    <mergeCell ref="A48:A52"/>
    <mergeCell ref="A53:A56"/>
    <mergeCell ref="A57:A58"/>
    <mergeCell ref="A17:A20"/>
    <mergeCell ref="A21:A24"/>
    <mergeCell ref="A25:A27"/>
    <mergeCell ref="A29:A31"/>
    <mergeCell ref="A32:A34"/>
    <mergeCell ref="A35:A36"/>
    <mergeCell ref="E3:F3"/>
    <mergeCell ref="G3:H3"/>
    <mergeCell ref="A7:A10"/>
    <mergeCell ref="A11:A16"/>
  </mergeCells>
  <conditionalFormatting sqref="D4:H5 D7:H77">
    <cfRule type="cellIs" dxfId="15" priority="1" operator="equal">
      <formula>"no"</formula>
    </cfRule>
    <cfRule type="cellIs" dxfId="14" priority="2" operator="equal">
      <formula>"yes"</formula>
    </cfRule>
  </conditionalFormatting>
  <hyperlinks>
    <hyperlink ref="A1" location="'Functional map (DRAFT)'!A1" display="Return to functional map" xr:uid="{0B7EDEF1-E520-45DA-AD4A-DF7121D8F399}"/>
  </hyperlink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DF0A6-5D2B-4FAF-A470-8662153D2E2B}">
  <dimension ref="A1:H35"/>
  <sheetViews>
    <sheetView zoomScale="60" zoomScaleNormal="60" workbookViewId="0">
      <pane ySplit="5" topLeftCell="A11" activePane="bottomLeft" state="frozen"/>
      <selection activeCell="J17" sqref="J17"/>
      <selection pane="bottomLeft" activeCell="J29" sqref="J29"/>
    </sheetView>
  </sheetViews>
  <sheetFormatPr defaultColWidth="8.73046875" defaultRowHeight="14.25" x14ac:dyDescent="0.45"/>
  <cols>
    <col min="1" max="1" width="5.53125" style="2" hidden="1" customWidth="1"/>
    <col min="2" max="2" width="60.59765625" style="2" customWidth="1"/>
    <col min="3" max="3" width="90.59765625" style="2" customWidth="1"/>
    <col min="4" max="4" width="9.59765625" style="197" customWidth="1"/>
    <col min="5" max="5" width="9.59765625" style="14" customWidth="1"/>
    <col min="6" max="8" width="9.59765625" style="3" customWidth="1"/>
    <col min="9" max="16384" width="8.73046875" style="3"/>
  </cols>
  <sheetData>
    <row r="1" spans="1:8" x14ac:dyDescent="0.45">
      <c r="B1" s="175" t="s">
        <v>36</v>
      </c>
    </row>
    <row r="2" spans="1:8" x14ac:dyDescent="0.45">
      <c r="B2" s="176" t="s">
        <v>447</v>
      </c>
      <c r="C2" s="3"/>
      <c r="D2" s="198"/>
    </row>
    <row r="3" spans="1:8" x14ac:dyDescent="0.45">
      <c r="A3" s="176"/>
      <c r="B3" s="3"/>
      <c r="C3" s="3"/>
      <c r="D3" s="201" t="s">
        <v>563</v>
      </c>
      <c r="E3" s="177" t="s">
        <v>564</v>
      </c>
      <c r="F3" s="178"/>
      <c r="G3" s="177" t="s">
        <v>565</v>
      </c>
      <c r="H3" s="178"/>
    </row>
    <row r="4" spans="1:8" s="8" customFormat="1" x14ac:dyDescent="0.45">
      <c r="A4" s="20"/>
      <c r="B4" s="20"/>
      <c r="C4" s="20"/>
      <c r="D4" s="179" t="s">
        <v>18</v>
      </c>
      <c r="E4" s="179" t="s">
        <v>23</v>
      </c>
      <c r="F4" s="179" t="s">
        <v>25</v>
      </c>
      <c r="G4" s="179" t="s">
        <v>28</v>
      </c>
      <c r="H4" s="179" t="s">
        <v>30</v>
      </c>
    </row>
    <row r="5" spans="1:8" s="8" customFormat="1" x14ac:dyDescent="0.45">
      <c r="A5" s="180" t="s">
        <v>45</v>
      </c>
      <c r="B5" s="180"/>
      <c r="C5" s="180"/>
      <c r="D5" s="181" t="s">
        <v>220</v>
      </c>
      <c r="E5" s="181" t="s">
        <v>220</v>
      </c>
      <c r="F5" s="182" t="s">
        <v>23</v>
      </c>
      <c r="G5" s="181" t="s">
        <v>220</v>
      </c>
      <c r="H5" s="183" t="s">
        <v>28</v>
      </c>
    </row>
    <row r="6" spans="1:8" x14ac:dyDescent="0.45">
      <c r="A6" s="184"/>
      <c r="B6" s="184" t="s">
        <v>448</v>
      </c>
      <c r="C6" s="185"/>
      <c r="D6" s="206"/>
      <c r="E6" s="207"/>
      <c r="F6" s="185"/>
      <c r="G6" s="185"/>
      <c r="H6" s="208"/>
    </row>
    <row r="7" spans="1:8" ht="20" customHeight="1" x14ac:dyDescent="0.45">
      <c r="A7" s="187" t="s">
        <v>449</v>
      </c>
      <c r="B7" s="187" t="s">
        <v>450</v>
      </c>
      <c r="C7" s="187" t="s">
        <v>451</v>
      </c>
      <c r="D7" s="188" t="str">
        <f>IF(COUNTIF(WS_Statements, "*"&amp;$A7&amp;"*")&gt;0,"yes","no")</f>
        <v>yes</v>
      </c>
      <c r="E7" s="188" t="str">
        <f>IF(COUNTIF(AHO_Statements, "*"&amp;$A7&amp;"*")&gt;0,"yes","no")</f>
        <v>yes</v>
      </c>
      <c r="F7" s="188" t="str">
        <f>IF(COUNTIF(AHT_Statements, "*"&amp;$A7&amp;"*")&gt;0,"yes","no")</f>
        <v>no</v>
      </c>
      <c r="G7" s="188" t="str">
        <f>IF(COUNTIF(GHO_Statements, "*"&amp;$A7&amp;"*")&gt;0,"yes","no")</f>
        <v>yes</v>
      </c>
      <c r="H7" s="188" t="str">
        <f>IF(COUNTIF(GHT_Statements, "*"&amp;$A7&amp;"*")&gt;0,"yes","no")</f>
        <v>no</v>
      </c>
    </row>
    <row r="8" spans="1:8" ht="20" customHeight="1" x14ac:dyDescent="0.45">
      <c r="A8" s="27" t="s">
        <v>452</v>
      </c>
      <c r="B8" s="27" t="s">
        <v>453</v>
      </c>
      <c r="C8" s="27" t="s">
        <v>454</v>
      </c>
      <c r="D8" s="188" t="str">
        <f>IF(COUNTIF(WS_Statements, "*"&amp;$A8&amp;"*")&gt;0,"yes","no")</f>
        <v>yes</v>
      </c>
      <c r="E8" s="188" t="str">
        <f>IF(COUNTIF(AHO_Statements, "*"&amp;$A8&amp;"*")&gt;0,"yes","no")</f>
        <v>yes</v>
      </c>
      <c r="F8" s="188" t="str">
        <f>IF(COUNTIF(AHT_Statements, "*"&amp;$A8&amp;"*")&gt;0,"yes","no")</f>
        <v>no</v>
      </c>
      <c r="G8" s="188" t="str">
        <f>IF(COUNTIF(GHO_Statements, "*"&amp;$A8&amp;"*")&gt;0,"yes","no")</f>
        <v>yes</v>
      </c>
      <c r="H8" s="188" t="str">
        <f>IF(COUNTIF(GHT_Statements, "*"&amp;$A8&amp;"*")&gt;0,"yes","no")</f>
        <v>no</v>
      </c>
    </row>
    <row r="9" spans="1:8" ht="20" customHeight="1" x14ac:dyDescent="0.45">
      <c r="A9" s="27" t="s">
        <v>455</v>
      </c>
      <c r="B9" s="27" t="s">
        <v>456</v>
      </c>
      <c r="C9" s="27" t="s">
        <v>457</v>
      </c>
      <c r="D9" s="188" t="str">
        <f>IF(COUNTIF(WS_Statements, "*"&amp;$A9&amp;"*")&gt;0,"yes","no")</f>
        <v>yes</v>
      </c>
      <c r="E9" s="188" t="str">
        <f>IF(COUNTIF(AHO_Statements, "*"&amp;$A9&amp;"*")&gt;0,"yes","no")</f>
        <v>yes</v>
      </c>
      <c r="F9" s="188" t="str">
        <f>IF(COUNTIF(AHT_Statements, "*"&amp;$A9&amp;"*")&gt;0,"yes","no")</f>
        <v>no</v>
      </c>
      <c r="G9" s="188" t="str">
        <f>IF(COUNTIF(GHO_Statements, "*"&amp;$A9&amp;"*")&gt;0,"yes","no")</f>
        <v>yes</v>
      </c>
      <c r="H9" s="188" t="str">
        <f>IF(COUNTIF(GHT_Statements, "*"&amp;$A9&amp;"*")&gt;0,"yes","no")</f>
        <v>no</v>
      </c>
    </row>
    <row r="10" spans="1:8" ht="40.049999999999997" customHeight="1" x14ac:dyDescent="0.45">
      <c r="A10" s="27" t="s">
        <v>458</v>
      </c>
      <c r="B10" s="27" t="s">
        <v>459</v>
      </c>
      <c r="C10" s="27" t="s">
        <v>460</v>
      </c>
      <c r="D10" s="188" t="str">
        <f>IF(COUNTIF(WS_Statements, "*"&amp;$A10&amp;"*")&gt;0,"yes","no")</f>
        <v>no</v>
      </c>
      <c r="E10" s="188" t="str">
        <f>IF(COUNTIF(AHO_Statements, "*"&amp;$A10&amp;"*")&gt;0,"yes","no")</f>
        <v>yes</v>
      </c>
      <c r="F10" s="188" t="str">
        <f>IF(COUNTIF(AHT_Statements, "*"&amp;$A10&amp;"*")&gt;0,"yes","no")</f>
        <v>yes</v>
      </c>
      <c r="G10" s="188" t="str">
        <f>IF(COUNTIF(GHO_Statements, "*"&amp;$A10&amp;"*")&gt;0,"yes","no")</f>
        <v>yes</v>
      </c>
      <c r="H10" s="188" t="str">
        <f>IF(COUNTIF(GHT_Statements, "*"&amp;$A10&amp;"*")&gt;0,"yes","no")</f>
        <v>yes</v>
      </c>
    </row>
    <row r="11" spans="1:8" ht="40.049999999999997" customHeight="1" x14ac:dyDescent="0.45">
      <c r="A11" s="191" t="s">
        <v>461</v>
      </c>
      <c r="B11" s="191" t="s">
        <v>462</v>
      </c>
      <c r="C11" s="191" t="s">
        <v>463</v>
      </c>
      <c r="D11" s="202" t="str">
        <f>IF(COUNTIF(WS_Statements, "*"&amp;$A11&amp;"*")&gt;0,"yes","no")</f>
        <v>no</v>
      </c>
      <c r="E11" s="202" t="str">
        <f>IF(COUNTIF(AHO_Statements, "*"&amp;$A11&amp;"*")&gt;0,"yes","no")</f>
        <v>no</v>
      </c>
      <c r="F11" s="202" t="str">
        <f>IF(COUNTIF(AHT_Statements, "*"&amp;$A11&amp;"*")&gt;0,"yes","no")</f>
        <v>no</v>
      </c>
      <c r="G11" s="202" t="str">
        <f>IF(COUNTIF(GHO_Statements, "*"&amp;$A11&amp;"*")&gt;0,"yes","no")</f>
        <v>no</v>
      </c>
      <c r="H11" s="202" t="str">
        <f>IF(COUNTIF(GHT_Statements, "*"&amp;$A11&amp;"*")&gt;0,"yes","no")</f>
        <v>no</v>
      </c>
    </row>
    <row r="12" spans="1:8" x14ac:dyDescent="0.45">
      <c r="A12" s="192"/>
      <c r="B12" s="192" t="s">
        <v>464</v>
      </c>
      <c r="C12" s="193"/>
      <c r="D12" s="203"/>
      <c r="E12" s="204"/>
      <c r="F12" s="204"/>
      <c r="G12" s="204"/>
      <c r="H12" s="205"/>
    </row>
    <row r="13" spans="1:8" ht="40.049999999999997" customHeight="1" x14ac:dyDescent="0.45">
      <c r="A13" s="187" t="s">
        <v>465</v>
      </c>
      <c r="B13" s="187" t="s">
        <v>466</v>
      </c>
      <c r="C13" s="187" t="s">
        <v>467</v>
      </c>
      <c r="D13" s="188" t="str">
        <f>IF(COUNTIF(WS_Statements, "*"&amp;$A13&amp;"*")&gt;0,"yes","no")</f>
        <v>no</v>
      </c>
      <c r="E13" s="188" t="str">
        <f>IF(COUNTIF(AHO_Statements, "*"&amp;$A13&amp;"*")&gt;0,"yes","no")</f>
        <v>yes</v>
      </c>
      <c r="F13" s="188" t="str">
        <f>IF(COUNTIF(AHT_Statements, "*"&amp;$A13&amp;"*")&gt;0,"yes","no")</f>
        <v>yes</v>
      </c>
      <c r="G13" s="188" t="str">
        <f>IF(COUNTIF(GHO_Statements, "*"&amp;$A13&amp;"*")&gt;0,"yes","no")</f>
        <v>yes</v>
      </c>
      <c r="H13" s="188" t="str">
        <f>IF(COUNTIF(GHT_Statements, "*"&amp;$A13&amp;"*")&gt;0,"yes","no")</f>
        <v>yes</v>
      </c>
    </row>
    <row r="14" spans="1:8" ht="40.049999999999997" customHeight="1" x14ac:dyDescent="0.45">
      <c r="A14" s="27" t="s">
        <v>468</v>
      </c>
      <c r="B14" s="27" t="s">
        <v>469</v>
      </c>
      <c r="C14" s="27" t="s">
        <v>470</v>
      </c>
      <c r="D14" s="188" t="str">
        <f>IF(COUNTIF(WS_Statements, "*"&amp;$A14&amp;"*")&gt;0,"yes","no")</f>
        <v>no</v>
      </c>
      <c r="E14" s="188" t="str">
        <f>IF(COUNTIF(AHO_Statements, "*"&amp;$A14&amp;"*")&gt;0,"yes","no")</f>
        <v>yes</v>
      </c>
      <c r="F14" s="188" t="str">
        <f>IF(COUNTIF(AHT_Statements, "*"&amp;$A14&amp;"*")&gt;0,"yes","no")</f>
        <v>yes</v>
      </c>
      <c r="G14" s="188" t="str">
        <f>IF(COUNTIF(GHO_Statements, "*"&amp;$A14&amp;"*")&gt;0,"yes","no")</f>
        <v>yes</v>
      </c>
      <c r="H14" s="188" t="str">
        <f>IF(COUNTIF(GHT_Statements, "*"&amp;$A14&amp;"*")&gt;0,"yes","no")</f>
        <v>yes</v>
      </c>
    </row>
    <row r="15" spans="1:8" ht="20" customHeight="1" x14ac:dyDescent="0.45">
      <c r="A15" s="191" t="s">
        <v>471</v>
      </c>
      <c r="B15" s="191" t="s">
        <v>472</v>
      </c>
      <c r="C15" s="191" t="s">
        <v>473</v>
      </c>
      <c r="D15" s="202" t="str">
        <f>IF(COUNTIF(WS_Statements, "*"&amp;$A15&amp;"*")&gt;0,"yes","no")</f>
        <v>no</v>
      </c>
      <c r="E15" s="202" t="str">
        <f>IF(COUNTIF(AHO_Statements, "*"&amp;$A15&amp;"*")&gt;0,"yes","no")</f>
        <v>no</v>
      </c>
      <c r="F15" s="202" t="str">
        <f>IF(COUNTIF(AHT_Statements, "*"&amp;$A15&amp;"*")&gt;0,"yes","no")</f>
        <v>yes</v>
      </c>
      <c r="G15" s="202" t="str">
        <f>IF(COUNTIF(GHO_Statements, "*"&amp;$A15&amp;"*")&gt;0,"yes","no")</f>
        <v>no</v>
      </c>
      <c r="H15" s="202" t="str">
        <f>IF(COUNTIF(GHT_Statements, "*"&amp;$A15&amp;"*")&gt;0,"yes","no")</f>
        <v>yes</v>
      </c>
    </row>
    <row r="16" spans="1:8" x14ac:dyDescent="0.45">
      <c r="A16" s="192"/>
      <c r="B16" s="192" t="s">
        <v>474</v>
      </c>
      <c r="C16" s="193"/>
      <c r="D16" s="203"/>
      <c r="E16" s="204"/>
      <c r="F16" s="204"/>
      <c r="G16" s="204"/>
      <c r="H16" s="205"/>
    </row>
    <row r="17" spans="1:8" ht="28.5" x14ac:dyDescent="0.45">
      <c r="A17" s="187" t="s">
        <v>475</v>
      </c>
      <c r="B17" s="187" t="s">
        <v>476</v>
      </c>
      <c r="C17" s="187" t="s">
        <v>477</v>
      </c>
      <c r="D17" s="188" t="str">
        <f>IF(COUNTIF(WS_Statements, "*"&amp;$A17&amp;"*")&gt;0,"yes","no")</f>
        <v>no</v>
      </c>
      <c r="E17" s="188" t="str">
        <f>IF(COUNTIF(AHO_Statements, "*"&amp;$A17&amp;"*")&gt;0,"yes","no")</f>
        <v>yes</v>
      </c>
      <c r="F17" s="188" t="str">
        <f>IF(COUNTIF(AHT_Statements, "*"&amp;$A17&amp;"*")&gt;0,"yes","no")</f>
        <v>yes</v>
      </c>
      <c r="G17" s="188" t="str">
        <f>IF(COUNTIF(GHO_Statements, "*"&amp;$A17&amp;"*")&gt;0,"yes","no")</f>
        <v>yes</v>
      </c>
      <c r="H17" s="188" t="str">
        <f>IF(COUNTIF(GHT_Statements, "*"&amp;$A17&amp;"*")&gt;0,"yes","no")</f>
        <v>yes</v>
      </c>
    </row>
    <row r="18" spans="1:8" ht="20" customHeight="1" x14ac:dyDescent="0.45">
      <c r="A18" s="27" t="s">
        <v>478</v>
      </c>
      <c r="B18" s="27" t="s">
        <v>479</v>
      </c>
      <c r="C18" s="27" t="s">
        <v>480</v>
      </c>
      <c r="D18" s="188" t="str">
        <f>IF(COUNTIF(WS_Statements, "*"&amp;$A18&amp;"*")&gt;0,"yes","no")</f>
        <v>no</v>
      </c>
      <c r="E18" s="188" t="str">
        <f>IF(COUNTIF(AHO_Statements, "*"&amp;$A18&amp;"*")&gt;0,"yes","no")</f>
        <v>no</v>
      </c>
      <c r="F18" s="188" t="str">
        <f>IF(COUNTIF(AHT_Statements, "*"&amp;$A18&amp;"*")&gt;0,"yes","no")</f>
        <v>no</v>
      </c>
      <c r="G18" s="188" t="str">
        <f>IF(COUNTIF(GHO_Statements, "*"&amp;$A18&amp;"*")&gt;0,"yes","no")</f>
        <v>no</v>
      </c>
      <c r="H18" s="188" t="str">
        <f>IF(COUNTIF(GHT_Statements, "*"&amp;$A18&amp;"*")&gt;0,"yes","no")</f>
        <v>no</v>
      </c>
    </row>
    <row r="19" spans="1:8" ht="28.5" x14ac:dyDescent="0.45">
      <c r="A19" s="27" t="s">
        <v>481</v>
      </c>
      <c r="B19" s="27" t="s">
        <v>482</v>
      </c>
      <c r="C19" s="27" t="s">
        <v>483</v>
      </c>
      <c r="D19" s="188" t="str">
        <f>IF(COUNTIF(WS_Statements, "*"&amp;$A19&amp;"*")&gt;0,"yes","no")</f>
        <v>no</v>
      </c>
      <c r="E19" s="188" t="str">
        <f>IF(COUNTIF(AHO_Statements, "*"&amp;$A19&amp;"*")&gt;0,"yes","no")</f>
        <v>no</v>
      </c>
      <c r="F19" s="188" t="str">
        <f>IF(COUNTIF(AHT_Statements, "*"&amp;$A19&amp;"*")&gt;0,"yes","no")</f>
        <v>no</v>
      </c>
      <c r="G19" s="188" t="str">
        <f>IF(COUNTIF(GHO_Statements, "*"&amp;$A19&amp;"*")&gt;0,"yes","no")</f>
        <v>no</v>
      </c>
      <c r="H19" s="188" t="str">
        <f>IF(COUNTIF(GHT_Statements, "*"&amp;$A19&amp;"*")&gt;0,"yes","no")</f>
        <v>no</v>
      </c>
    </row>
    <row r="20" spans="1:8" ht="20" customHeight="1" x14ac:dyDescent="0.45">
      <c r="A20" s="27" t="s">
        <v>484</v>
      </c>
      <c r="B20" s="27" t="s">
        <v>485</v>
      </c>
      <c r="C20" s="27" t="s">
        <v>486</v>
      </c>
      <c r="D20" s="188" t="str">
        <f>IF(COUNTIF(WS_Statements, "*"&amp;$A20&amp;"*")&gt;0,"yes","no")</f>
        <v>no</v>
      </c>
      <c r="E20" s="188" t="str">
        <f>IF(COUNTIF(AHO_Statements, "*"&amp;$A20&amp;"*")&gt;0,"yes","no")</f>
        <v>no</v>
      </c>
      <c r="F20" s="188" t="str">
        <f>IF(COUNTIF(AHT_Statements, "*"&amp;$A20&amp;"*")&gt;0,"yes","no")</f>
        <v>no</v>
      </c>
      <c r="G20" s="188" t="str">
        <f>IF(COUNTIF(GHO_Statements, "*"&amp;$A20&amp;"*")&gt;0,"yes","no")</f>
        <v>no</v>
      </c>
      <c r="H20" s="188" t="str">
        <f>IF(COUNTIF(GHT_Statements, "*"&amp;$A20&amp;"*")&gt;0,"yes","no")</f>
        <v>no</v>
      </c>
    </row>
    <row r="21" spans="1:8" ht="40.049999999999997" customHeight="1" x14ac:dyDescent="0.45">
      <c r="A21" s="27" t="s">
        <v>487</v>
      </c>
      <c r="B21" s="27" t="s">
        <v>488</v>
      </c>
      <c r="C21" s="27" t="s">
        <v>489</v>
      </c>
      <c r="D21" s="188" t="str">
        <f>IF(COUNTIF(WS_Statements, "*"&amp;$A21&amp;"*")&gt;0,"yes","no")</f>
        <v>no</v>
      </c>
      <c r="E21" s="188" t="str">
        <f>IF(COUNTIF(AHO_Statements, "*"&amp;$A21&amp;"*")&gt;0,"yes","no")</f>
        <v>no</v>
      </c>
      <c r="F21" s="188" t="str">
        <f>IF(COUNTIF(AHT_Statements, "*"&amp;$A21&amp;"*")&gt;0,"yes","no")</f>
        <v>no</v>
      </c>
      <c r="G21" s="188" t="str">
        <f>IF(COUNTIF(GHO_Statements, "*"&amp;$A21&amp;"*")&gt;0,"yes","no")</f>
        <v>no</v>
      </c>
      <c r="H21" s="188" t="str">
        <f>IF(COUNTIF(GHT_Statements, "*"&amp;$A21&amp;"*")&gt;0,"yes","no")</f>
        <v>no</v>
      </c>
    </row>
    <row r="22" spans="1:8" ht="20" customHeight="1" x14ac:dyDescent="0.45">
      <c r="A22" s="191" t="s">
        <v>490</v>
      </c>
      <c r="B22" s="191" t="s">
        <v>491</v>
      </c>
      <c r="C22" s="191" t="s">
        <v>492</v>
      </c>
      <c r="D22" s="202" t="str">
        <f>IF(COUNTIF(WS_Statements, "*"&amp;$A22&amp;"*")&gt;0,"yes","no")</f>
        <v>no</v>
      </c>
      <c r="E22" s="202" t="str">
        <f>IF(COUNTIF(AHO_Statements, "*"&amp;$A22&amp;"*")&gt;0,"yes","no")</f>
        <v>no</v>
      </c>
      <c r="F22" s="202" t="str">
        <f>IF(COUNTIF(AHT_Statements, "*"&amp;$A22&amp;"*")&gt;0,"yes","no")</f>
        <v>no</v>
      </c>
      <c r="G22" s="202" t="str">
        <f>IF(COUNTIF(GHO_Statements, "*"&amp;$A22&amp;"*")&gt;0,"yes","no")</f>
        <v>no</v>
      </c>
      <c r="H22" s="202" t="str">
        <f>IF(COUNTIF(GHT_Statements, "*"&amp;$A22&amp;"*")&gt;0,"yes","no")</f>
        <v>no</v>
      </c>
    </row>
    <row r="23" spans="1:8" x14ac:dyDescent="0.45">
      <c r="A23" s="192"/>
      <c r="B23" s="192" t="s">
        <v>493</v>
      </c>
      <c r="C23" s="193"/>
      <c r="D23" s="203"/>
      <c r="E23" s="204"/>
      <c r="F23" s="204"/>
      <c r="G23" s="204"/>
      <c r="H23" s="205"/>
    </row>
    <row r="24" spans="1:8" ht="20" customHeight="1" x14ac:dyDescent="0.45">
      <c r="A24" s="199" t="s">
        <v>268</v>
      </c>
      <c r="B24" s="199" t="s">
        <v>494</v>
      </c>
      <c r="C24" s="199" t="s">
        <v>495</v>
      </c>
      <c r="D24" s="202" t="str">
        <f>IF(COUNTIF(WS_Statements, "*"&amp;$A24&amp;"*")&gt;0,"yes","no")</f>
        <v>yes</v>
      </c>
      <c r="E24" s="202" t="str">
        <f>IF(COUNTIF(AHO_Statements, "*"&amp;$A24&amp;"*")&gt;0,"yes","no")</f>
        <v>yes</v>
      </c>
      <c r="F24" s="202" t="str">
        <f>IF(COUNTIF(AHT_Statements, "*"&amp;$A24&amp;"*")&gt;0,"yes","no")</f>
        <v>yes</v>
      </c>
      <c r="G24" s="202" t="str">
        <f>IF(COUNTIF(GHO_Statements, "*"&amp;$A24&amp;"*")&gt;0,"yes","no")</f>
        <v>yes</v>
      </c>
      <c r="H24" s="202" t="str">
        <f>IF(COUNTIF(GHT_Statements, "*"&amp;$A24&amp;"*")&gt;0,"yes","no")</f>
        <v>yes</v>
      </c>
    </row>
    <row r="25" spans="1:8" x14ac:dyDescent="0.45">
      <c r="A25" s="192"/>
      <c r="B25" s="192" t="s">
        <v>496</v>
      </c>
      <c r="C25" s="193"/>
      <c r="D25" s="203"/>
      <c r="E25" s="204"/>
      <c r="F25" s="204"/>
      <c r="G25" s="204"/>
      <c r="H25" s="205"/>
    </row>
    <row r="26" spans="1:8" ht="20" customHeight="1" x14ac:dyDescent="0.45">
      <c r="A26" s="187" t="s">
        <v>497</v>
      </c>
      <c r="B26" s="187" t="s">
        <v>498</v>
      </c>
      <c r="C26" s="187" t="s">
        <v>499</v>
      </c>
      <c r="D26" s="188" t="str">
        <f>IF(COUNTIF(WS_Statements, "*"&amp;$A26&amp;"*")&gt;0,"yes","no")</f>
        <v>no</v>
      </c>
      <c r="E26" s="188" t="str">
        <f>IF(COUNTIF(AHO_Statements, "*"&amp;$A26&amp;"*")&gt;0,"yes","no")</f>
        <v>no</v>
      </c>
      <c r="F26" s="188" t="str">
        <f>IF(COUNTIF(AHT_Statements, "*"&amp;$A26&amp;"*")&gt;0,"yes","no")</f>
        <v>no</v>
      </c>
      <c r="G26" s="188" t="str">
        <f>IF(COUNTIF(GHO_Statements, "*"&amp;$A26&amp;"*")&gt;0,"yes","no")</f>
        <v>no</v>
      </c>
      <c r="H26" s="188" t="str">
        <f>IF(COUNTIF(GHT_Statements, "*"&amp;$A26&amp;"*")&gt;0,"yes","no")</f>
        <v>no</v>
      </c>
    </row>
    <row r="27" spans="1:8" ht="41.25" customHeight="1" x14ac:dyDescent="0.45">
      <c r="A27" s="191" t="s">
        <v>500</v>
      </c>
      <c r="B27" s="191" t="s">
        <v>501</v>
      </c>
      <c r="C27" s="191" t="s">
        <v>566</v>
      </c>
      <c r="D27" s="202" t="str">
        <f>IF(COUNTIF(WS_Statements, "*"&amp;$A27&amp;"*")&gt;0,"yes","no")</f>
        <v>no</v>
      </c>
      <c r="E27" s="202" t="str">
        <f>IF(COUNTIF(AHO_Statements, "*"&amp;$A27&amp;"*")&gt;0,"yes","no")</f>
        <v>no</v>
      </c>
      <c r="F27" s="202" t="str">
        <f>IF(COUNTIF(AHT_Statements, "*"&amp;$A27&amp;"*")&gt;0,"yes","no")</f>
        <v>no</v>
      </c>
      <c r="G27" s="202" t="str">
        <f>IF(COUNTIF(GHO_Statements, "*"&amp;$A27&amp;"*")&gt;0,"yes","no")</f>
        <v>no</v>
      </c>
      <c r="H27" s="202" t="str">
        <f>IF(COUNTIF(GHT_Statements, "*"&amp;$A27&amp;"*")&gt;0,"yes","no")</f>
        <v>no</v>
      </c>
    </row>
    <row r="28" spans="1:8" x14ac:dyDescent="0.45">
      <c r="A28" s="192"/>
      <c r="B28" s="192" t="s">
        <v>502</v>
      </c>
      <c r="C28" s="193"/>
      <c r="D28" s="203"/>
      <c r="E28" s="204"/>
      <c r="F28" s="204"/>
      <c r="G28" s="204"/>
      <c r="H28" s="205"/>
    </row>
    <row r="29" spans="1:8" ht="60" customHeight="1" x14ac:dyDescent="0.45">
      <c r="A29" s="199" t="s">
        <v>503</v>
      </c>
      <c r="B29" s="199" t="s">
        <v>504</v>
      </c>
      <c r="C29" s="199" t="s">
        <v>505</v>
      </c>
      <c r="D29" s="202" t="str">
        <f>IF(COUNTIF(WS_Statements, "*"&amp;$A29&amp;"*")&gt;0,"yes","no")</f>
        <v>no</v>
      </c>
      <c r="E29" s="202" t="str">
        <f>IF(COUNTIF(AHO_Statements, "*"&amp;$A29&amp;"*")&gt;0,"yes","no")</f>
        <v>no</v>
      </c>
      <c r="F29" s="202" t="str">
        <f>IF(COUNTIF(AHT_Statements, "*"&amp;$A29&amp;"*")&gt;0,"yes","no")</f>
        <v>no</v>
      </c>
      <c r="G29" s="202" t="str">
        <f>IF(COUNTIF(GHO_Statements, "*"&amp;$A29&amp;"*")&gt;0,"yes","no")</f>
        <v>no</v>
      </c>
      <c r="H29" s="202" t="str">
        <f>IF(COUNTIF(GHT_Statements, "*"&amp;$A29&amp;"*")&gt;0,"yes","no")</f>
        <v>no</v>
      </c>
    </row>
    <row r="30" spans="1:8" x14ac:dyDescent="0.45">
      <c r="A30" s="192"/>
      <c r="B30" s="192" t="s">
        <v>506</v>
      </c>
      <c r="C30" s="193"/>
      <c r="D30" s="203"/>
      <c r="E30" s="204"/>
      <c r="F30" s="204"/>
      <c r="G30" s="204"/>
      <c r="H30" s="205"/>
    </row>
    <row r="31" spans="1:8" ht="40.049999999999997" customHeight="1" x14ac:dyDescent="0.45">
      <c r="A31" s="187" t="s">
        <v>507</v>
      </c>
      <c r="B31" s="187" t="s">
        <v>508</v>
      </c>
      <c r="C31" s="187" t="s">
        <v>509</v>
      </c>
      <c r="D31" s="188" t="str">
        <f>IF(COUNTIF(WS_Statements, "*"&amp;$A31&amp;"*")&gt;0,"yes","no")</f>
        <v>no</v>
      </c>
      <c r="E31" s="188" t="str">
        <f>IF(COUNTIF(AHO_Statements, "*"&amp;$A31&amp;"*")&gt;0,"yes","no")</f>
        <v>yes</v>
      </c>
      <c r="F31" s="188" t="str">
        <f>IF(COUNTIF(AHT_Statements, "*"&amp;$A31&amp;"*")&gt;0,"yes","no")</f>
        <v>yes</v>
      </c>
      <c r="G31" s="188" t="str">
        <f>IF(COUNTIF(GHO_Statements, "*"&amp;$A31&amp;"*")&gt;0,"yes","no")</f>
        <v>yes</v>
      </c>
      <c r="H31" s="188" t="str">
        <f>IF(COUNTIF(GHT_Statements, "*"&amp;$A31&amp;"*")&gt;0,"yes","no")</f>
        <v>yes</v>
      </c>
    </row>
    <row r="32" spans="1:8" ht="20" customHeight="1" x14ac:dyDescent="0.45">
      <c r="A32" s="191" t="s">
        <v>510</v>
      </c>
      <c r="B32" s="191" t="s">
        <v>511</v>
      </c>
      <c r="C32" s="191" t="s">
        <v>512</v>
      </c>
      <c r="D32" s="202" t="str">
        <f>IF(COUNTIF(WS_Statements, "*"&amp;$A32&amp;"*")&gt;0,"yes","no")</f>
        <v>yes</v>
      </c>
      <c r="E32" s="202" t="str">
        <f>IF(COUNTIF(AHO_Statements, "*"&amp;$A32&amp;"*")&gt;0,"yes","no")</f>
        <v>yes</v>
      </c>
      <c r="F32" s="202" t="str">
        <f>IF(COUNTIF(AHT_Statements, "*"&amp;$A32&amp;"*")&gt;0,"yes","no")</f>
        <v>no</v>
      </c>
      <c r="G32" s="202" t="str">
        <f>IF(COUNTIF(GHO_Statements, "*"&amp;$A32&amp;"*")&gt;0,"yes","no")</f>
        <v>yes</v>
      </c>
      <c r="H32" s="202" t="str">
        <f>IF(COUNTIF(GHT_Statements, "*"&amp;$A32&amp;"*")&gt;0,"yes","no")</f>
        <v>no</v>
      </c>
    </row>
    <row r="33" spans="1:8" x14ac:dyDescent="0.45">
      <c r="A33" s="192"/>
      <c r="B33" s="192" t="s">
        <v>513</v>
      </c>
      <c r="C33" s="193"/>
      <c r="D33" s="203"/>
      <c r="E33" s="204"/>
      <c r="F33" s="204"/>
      <c r="G33" s="204"/>
      <c r="H33" s="205"/>
    </row>
    <row r="34" spans="1:8" ht="40.049999999999997" customHeight="1" x14ac:dyDescent="0.45">
      <c r="A34" s="187" t="s">
        <v>216</v>
      </c>
      <c r="B34" s="187" t="s">
        <v>514</v>
      </c>
      <c r="C34" s="187" t="s">
        <v>515</v>
      </c>
      <c r="D34" s="188" t="str">
        <f>IF(COUNTIF(WS_Statements, "*"&amp;$A34&amp;"*")&gt;0,"yes","no")</f>
        <v>yes</v>
      </c>
      <c r="E34" s="188" t="str">
        <f>IF(COUNTIF(AHO_Statements, "*"&amp;$A34&amp;"*")&gt;0,"yes","no")</f>
        <v>yes</v>
      </c>
      <c r="F34" s="188" t="str">
        <f>IF(COUNTIF(AHT_Statements, "*"&amp;$A34&amp;"*")&gt;0,"yes","no")</f>
        <v>no</v>
      </c>
      <c r="G34" s="188" t="str">
        <f>IF(COUNTIF(GHO_Statements, "*"&amp;$A34&amp;"*")&gt;0,"yes","no")</f>
        <v>yes</v>
      </c>
      <c r="H34" s="188" t="str">
        <f>IF(COUNTIF(GHT_Statements, "*"&amp;$A34&amp;"*")&gt;0,"yes","no")</f>
        <v>no</v>
      </c>
    </row>
    <row r="35" spans="1:8" x14ac:dyDescent="0.45">
      <c r="D35" s="14"/>
      <c r="F35" s="14"/>
      <c r="G35" s="14"/>
      <c r="H35" s="14"/>
    </row>
  </sheetData>
  <sheetProtection algorithmName="SHA-512" hashValue="KsDk43+sESbLrkXE0BsYe8yrG0kH4fCfSHxDV3+ttB5WZjDh2RnEiuuTyGejsgH49arXk7iZVapE0CpfY09jpQ==" saltValue="h1/4BKIXNdh7gy/zs2bvLg==" spinCount="100000" sheet="1" objects="1" scenarios="1"/>
  <mergeCells count="2">
    <mergeCell ref="E3:F3"/>
    <mergeCell ref="G3:H3"/>
  </mergeCells>
  <conditionalFormatting sqref="D7:H35">
    <cfRule type="cellIs" dxfId="13" priority="3" operator="equal">
      <formula>"no"</formula>
    </cfRule>
    <cfRule type="cellIs" dxfId="12" priority="4" operator="equal">
      <formula>"yes"</formula>
    </cfRule>
  </conditionalFormatting>
  <conditionalFormatting sqref="E2 E6 E36:E1048576">
    <cfRule type="cellIs" dxfId="11" priority="7" operator="equal">
      <formula>"no"</formula>
    </cfRule>
    <cfRule type="cellIs" dxfId="10" priority="8" operator="equal">
      <formula>"yes"</formula>
    </cfRule>
  </conditionalFormatting>
  <conditionalFormatting sqref="D4:H5">
    <cfRule type="cellIs" dxfId="3" priority="1" operator="equal">
      <formula>"no"</formula>
    </cfRule>
    <cfRule type="cellIs" dxfId="2" priority="2" operator="equal">
      <formula>"yes"</formula>
    </cfRule>
  </conditionalFormatting>
  <hyperlinks>
    <hyperlink ref="B1" location="'Functional map (DRAFT)'!A1" display="Return to functional map" xr:uid="{446C23ED-348A-49DD-A64B-0E8B53FA9453}"/>
  </hyperlink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C9747-C82F-431D-966E-9020F29C6666}">
  <dimension ref="A1:H36"/>
  <sheetViews>
    <sheetView zoomScale="60" zoomScaleNormal="60" workbookViewId="0">
      <pane ySplit="5" topLeftCell="A17" activePane="bottomLeft" state="frozen"/>
      <selection activeCell="J17" sqref="J17"/>
      <selection pane="bottomLeft" activeCell="M30" sqref="M30"/>
    </sheetView>
  </sheetViews>
  <sheetFormatPr defaultColWidth="8.73046875" defaultRowHeight="14.25" x14ac:dyDescent="0.45"/>
  <cols>
    <col min="1" max="1" width="6" style="2" hidden="1" customWidth="1"/>
    <col min="2" max="2" width="60.59765625" style="2" customWidth="1"/>
    <col min="3" max="3" width="90.59765625" style="2" customWidth="1"/>
    <col min="4" max="4" width="9.59765625" style="197" customWidth="1"/>
    <col min="5" max="5" width="9.59765625" style="14" customWidth="1"/>
    <col min="6" max="8" width="9.59765625" style="3" customWidth="1"/>
    <col min="9" max="16384" width="8.73046875" style="3"/>
  </cols>
  <sheetData>
    <row r="1" spans="1:8" x14ac:dyDescent="0.45">
      <c r="B1" s="175" t="s">
        <v>36</v>
      </c>
    </row>
    <row r="2" spans="1:8" x14ac:dyDescent="0.45">
      <c r="B2" s="176" t="s">
        <v>516</v>
      </c>
      <c r="C2" s="3"/>
      <c r="D2" s="198"/>
    </row>
    <row r="3" spans="1:8" x14ac:dyDescent="0.45">
      <c r="A3" s="176"/>
      <c r="B3" s="3"/>
      <c r="C3" s="3"/>
      <c r="D3" s="201" t="s">
        <v>563</v>
      </c>
      <c r="E3" s="177" t="s">
        <v>564</v>
      </c>
      <c r="F3" s="178"/>
      <c r="G3" s="177" t="s">
        <v>565</v>
      </c>
      <c r="H3" s="178"/>
    </row>
    <row r="4" spans="1:8" s="8" customFormat="1" x14ac:dyDescent="0.45">
      <c r="A4" s="20"/>
      <c r="B4" s="20"/>
      <c r="C4" s="20"/>
      <c r="D4" s="179" t="s">
        <v>18</v>
      </c>
      <c r="E4" s="179" t="s">
        <v>23</v>
      </c>
      <c r="F4" s="179" t="s">
        <v>25</v>
      </c>
      <c r="G4" s="179" t="s">
        <v>28</v>
      </c>
      <c r="H4" s="179" t="s">
        <v>30</v>
      </c>
    </row>
    <row r="5" spans="1:8" s="8" customFormat="1" x14ac:dyDescent="0.45">
      <c r="A5" s="180" t="s">
        <v>45</v>
      </c>
      <c r="B5" s="180"/>
      <c r="C5" s="180"/>
      <c r="D5" s="181" t="s">
        <v>220</v>
      </c>
      <c r="E5" s="181" t="s">
        <v>220</v>
      </c>
      <c r="F5" s="182" t="s">
        <v>23</v>
      </c>
      <c r="G5" s="181" t="s">
        <v>220</v>
      </c>
      <c r="H5" s="183" t="s">
        <v>28</v>
      </c>
    </row>
    <row r="6" spans="1:8" x14ac:dyDescent="0.45">
      <c r="A6" s="184"/>
      <c r="B6" s="184" t="s">
        <v>448</v>
      </c>
      <c r="C6" s="185"/>
      <c r="D6" s="206"/>
      <c r="E6" s="207"/>
      <c r="F6" s="185"/>
      <c r="G6" s="185"/>
      <c r="H6" s="208"/>
    </row>
    <row r="7" spans="1:8" ht="40.049999999999997" customHeight="1" x14ac:dyDescent="0.45">
      <c r="A7" s="187" t="s">
        <v>517</v>
      </c>
      <c r="B7" s="187" t="s">
        <v>450</v>
      </c>
      <c r="C7" s="187" t="s">
        <v>518</v>
      </c>
      <c r="D7" s="188" t="str">
        <f>IF(COUNTIF(WS_Statements, "*"&amp;$A7&amp;"*")&gt;0,"yes","no")</f>
        <v>no</v>
      </c>
      <c r="E7" s="188" t="str">
        <f>IF(COUNTIF(AHO_Statements, "*"&amp;$A7&amp;"*")&gt;0,"yes","no")</f>
        <v>yes</v>
      </c>
      <c r="F7" s="188" t="str">
        <f>IF(COUNTIF(AHT_Statements, "*"&amp;$A7&amp;"*")&gt;0,"yes","no")</f>
        <v>no</v>
      </c>
      <c r="G7" s="188" t="str">
        <f>IF(COUNTIF(GHO_Statements, "*"&amp;$A7&amp;"*")&gt;0,"yes","no")</f>
        <v>yes</v>
      </c>
      <c r="H7" s="188" t="str">
        <f>IF(COUNTIF(GHT_Statements, "*"&amp;$A7&amp;"*")&gt;0,"yes","no")</f>
        <v>no</v>
      </c>
    </row>
    <row r="8" spans="1:8" ht="60" customHeight="1" x14ac:dyDescent="0.45">
      <c r="A8" s="27" t="s">
        <v>519</v>
      </c>
      <c r="B8" s="27" t="s">
        <v>453</v>
      </c>
      <c r="C8" s="27" t="s">
        <v>520</v>
      </c>
      <c r="D8" s="188" t="str">
        <f>IF(COUNTIF(WS_Statements, "*"&amp;$A8&amp;"*")&gt;0,"yes","no")</f>
        <v>no</v>
      </c>
      <c r="E8" s="188" t="str">
        <f>IF(COUNTIF(AHO_Statements, "*"&amp;$A8&amp;"*")&gt;0,"yes","no")</f>
        <v>no</v>
      </c>
      <c r="F8" s="188" t="str">
        <f>IF(COUNTIF(AHT_Statements, "*"&amp;$A8&amp;"*")&gt;0,"yes","no")</f>
        <v>no</v>
      </c>
      <c r="G8" s="188" t="str">
        <f>IF(COUNTIF(GHO_Statements, "*"&amp;$A8&amp;"*")&gt;0,"yes","no")</f>
        <v>no</v>
      </c>
      <c r="H8" s="188" t="str">
        <f>IF(COUNTIF(GHT_Statements, "*"&amp;$A8&amp;"*")&gt;0,"yes","no")</f>
        <v>no</v>
      </c>
    </row>
    <row r="9" spans="1:8" ht="60" customHeight="1" x14ac:dyDescent="0.45">
      <c r="A9" s="27" t="s">
        <v>521</v>
      </c>
      <c r="B9" s="27" t="s">
        <v>456</v>
      </c>
      <c r="C9" s="27" t="s">
        <v>522</v>
      </c>
      <c r="D9" s="188" t="str">
        <f>IF(COUNTIF(WS_Statements, "*"&amp;$A9&amp;"*")&gt;0,"yes","no")</f>
        <v>no</v>
      </c>
      <c r="E9" s="188" t="str">
        <f>IF(COUNTIF(AHO_Statements, "*"&amp;$A9&amp;"*")&gt;0,"yes","no")</f>
        <v>no</v>
      </c>
      <c r="F9" s="188" t="str">
        <f>IF(COUNTIF(AHT_Statements, "*"&amp;$A9&amp;"*")&gt;0,"yes","no")</f>
        <v>no</v>
      </c>
      <c r="G9" s="188" t="str">
        <f>IF(COUNTIF(GHO_Statements, "*"&amp;$A9&amp;"*")&gt;0,"yes","no")</f>
        <v>no</v>
      </c>
      <c r="H9" s="188" t="str">
        <f>IF(COUNTIF(GHT_Statements, "*"&amp;$A9&amp;"*")&gt;0,"yes","no")</f>
        <v>no</v>
      </c>
    </row>
    <row r="10" spans="1:8" ht="60" customHeight="1" x14ac:dyDescent="0.45">
      <c r="A10" s="191" t="s">
        <v>523</v>
      </c>
      <c r="B10" s="191" t="s">
        <v>459</v>
      </c>
      <c r="C10" s="191" t="s">
        <v>524</v>
      </c>
      <c r="D10" s="202" t="str">
        <f>IF(COUNTIF(WS_Statements, "*"&amp;$A10&amp;"*")&gt;0,"yes","no")</f>
        <v>no</v>
      </c>
      <c r="E10" s="202" t="str">
        <f>IF(COUNTIF(AHO_Statements, "*"&amp;$A10&amp;"*")&gt;0,"yes","no")</f>
        <v>yes</v>
      </c>
      <c r="F10" s="202" t="str">
        <f>IF(COUNTIF(AHT_Statements, "*"&amp;$A10&amp;"*")&gt;0,"yes","no")</f>
        <v>yes</v>
      </c>
      <c r="G10" s="202" t="str">
        <f>IF(COUNTIF(GHO_Statements, "*"&amp;$A10&amp;"*")&gt;0,"yes","no")</f>
        <v>yes</v>
      </c>
      <c r="H10" s="202" t="str">
        <f>IF(COUNTIF(GHT_Statements, "*"&amp;$A10&amp;"*")&gt;0,"yes","no")</f>
        <v>yes</v>
      </c>
    </row>
    <row r="11" spans="1:8" x14ac:dyDescent="0.45">
      <c r="A11" s="192"/>
      <c r="B11" s="192" t="s">
        <v>464</v>
      </c>
      <c r="C11" s="193"/>
      <c r="D11" s="203"/>
      <c r="E11" s="204"/>
      <c r="F11" s="204"/>
      <c r="G11" s="204"/>
      <c r="H11" s="205"/>
    </row>
    <row r="12" spans="1:8" ht="40.049999999999997" customHeight="1" x14ac:dyDescent="0.45">
      <c r="A12" s="187" t="s">
        <v>270</v>
      </c>
      <c r="B12" s="187" t="s">
        <v>466</v>
      </c>
      <c r="C12" s="187" t="s">
        <v>525</v>
      </c>
      <c r="D12" s="188" t="str">
        <f>IF(COUNTIF(WS_Statements, "*"&amp;$A12&amp;"*")&gt;0,"yes","no")</f>
        <v>no</v>
      </c>
      <c r="E12" s="188" t="str">
        <f>IF(COUNTIF(AHO_Statements, "*"&amp;$A12&amp;"*")&gt;0,"yes","no")</f>
        <v>yes</v>
      </c>
      <c r="F12" s="188" t="str">
        <f>IF(COUNTIF(AHT_Statements, "*"&amp;$A12&amp;"*")&gt;0,"yes","no")</f>
        <v>yes</v>
      </c>
      <c r="G12" s="188" t="str">
        <f>IF(COUNTIF(GHO_Statements, "*"&amp;$A12&amp;"*")&gt;0,"yes","no")</f>
        <v>yes</v>
      </c>
      <c r="H12" s="188" t="str">
        <f>IF(COUNTIF(GHT_Statements, "*"&amp;$A12&amp;"*")&gt;0,"yes","no")</f>
        <v>yes</v>
      </c>
    </row>
    <row r="13" spans="1:8" ht="40.049999999999997" customHeight="1" x14ac:dyDescent="0.45">
      <c r="A13" s="27" t="s">
        <v>526</v>
      </c>
      <c r="B13" s="27" t="s">
        <v>469</v>
      </c>
      <c r="C13" s="27" t="s">
        <v>527</v>
      </c>
      <c r="D13" s="188" t="str">
        <f>IF(COUNTIF(WS_Statements, "*"&amp;$A13&amp;"*")&gt;0,"yes","no")</f>
        <v>no</v>
      </c>
      <c r="E13" s="188" t="str">
        <f>IF(COUNTIF(AHO_Statements, "*"&amp;$A13&amp;"*")&gt;0,"yes","no")</f>
        <v>no</v>
      </c>
      <c r="F13" s="188" t="str">
        <f>IF(COUNTIF(AHT_Statements, "*"&amp;$A13&amp;"*")&gt;0,"yes","no")</f>
        <v>no</v>
      </c>
      <c r="G13" s="188" t="str">
        <f>IF(COUNTIF(GHO_Statements, "*"&amp;$A13&amp;"*")&gt;0,"yes","no")</f>
        <v>no</v>
      </c>
      <c r="H13" s="188" t="str">
        <f>IF(COUNTIF(GHT_Statements, "*"&amp;$A13&amp;"*")&gt;0,"yes","no")</f>
        <v>no</v>
      </c>
    </row>
    <row r="14" spans="1:8" ht="20" customHeight="1" x14ac:dyDescent="0.45">
      <c r="A14" s="191" t="s">
        <v>528</v>
      </c>
      <c r="B14" s="191" t="s">
        <v>472</v>
      </c>
      <c r="C14" s="191" t="s">
        <v>529</v>
      </c>
      <c r="D14" s="202" t="str">
        <f>IF(COUNTIF(WS_Statements, "*"&amp;$A14&amp;"*")&gt;0,"yes","no")</f>
        <v>no</v>
      </c>
      <c r="E14" s="202" t="str">
        <f>IF(COUNTIF(AHO_Statements, "*"&amp;$A14&amp;"*")&gt;0,"yes","no")</f>
        <v>yes</v>
      </c>
      <c r="F14" s="202" t="str">
        <f>IF(COUNTIF(AHT_Statements, "*"&amp;$A14&amp;"*")&gt;0,"yes","no")</f>
        <v>yes</v>
      </c>
      <c r="G14" s="202" t="str">
        <f>IF(COUNTIF(GHO_Statements, "*"&amp;$A14&amp;"*")&gt;0,"yes","no")</f>
        <v>yes</v>
      </c>
      <c r="H14" s="202" t="str">
        <f>IF(COUNTIF(GHT_Statements, "*"&amp;$A14&amp;"*")&gt;0,"yes","no")</f>
        <v>yes</v>
      </c>
    </row>
    <row r="15" spans="1:8" x14ac:dyDescent="0.45">
      <c r="A15" s="192"/>
      <c r="B15" s="192" t="s">
        <v>474</v>
      </c>
      <c r="C15" s="193"/>
      <c r="D15" s="203"/>
      <c r="E15" s="204"/>
      <c r="F15" s="204"/>
      <c r="G15" s="204"/>
      <c r="H15" s="205"/>
    </row>
    <row r="16" spans="1:8" ht="40.049999999999997" customHeight="1" x14ac:dyDescent="0.45">
      <c r="A16" s="187" t="s">
        <v>475</v>
      </c>
      <c r="B16" s="187" t="s">
        <v>476</v>
      </c>
      <c r="C16" s="187" t="s">
        <v>477</v>
      </c>
      <c r="D16" s="188" t="str">
        <f>IF(COUNTIF(WS_Statements, "*"&amp;$A16&amp;"*")&gt;0,"yes","no")</f>
        <v>no</v>
      </c>
      <c r="E16" s="188" t="str">
        <f>IF(COUNTIF(AHO_Statements, "*"&amp;$A16&amp;"*")&gt;0,"yes","no")</f>
        <v>yes</v>
      </c>
      <c r="F16" s="188" t="str">
        <f>IF(COUNTIF(AHT_Statements, "*"&amp;$A16&amp;"*")&gt;0,"yes","no")</f>
        <v>yes</v>
      </c>
      <c r="G16" s="188" t="str">
        <f>IF(COUNTIF(GHO_Statements, "*"&amp;$A16&amp;"*")&gt;0,"yes","no")</f>
        <v>yes</v>
      </c>
      <c r="H16" s="188" t="str">
        <f>IF(COUNTIF(GHT_Statements, "*"&amp;$A16&amp;"*")&gt;0,"yes","no")</f>
        <v>yes</v>
      </c>
    </row>
    <row r="17" spans="1:8" ht="40.049999999999997" customHeight="1" x14ac:dyDescent="0.45">
      <c r="A17" s="27" t="s">
        <v>530</v>
      </c>
      <c r="B17" s="27" t="s">
        <v>476</v>
      </c>
      <c r="C17" s="27" t="s">
        <v>531</v>
      </c>
      <c r="D17" s="188" t="str">
        <f>IF(COUNTIF(WS_Statements, "*"&amp;$A17&amp;"*")&gt;0,"yes","no")</f>
        <v>no</v>
      </c>
      <c r="E17" s="188" t="str">
        <f>IF(COUNTIF(AHO_Statements, "*"&amp;$A17&amp;"*")&gt;0,"yes","no")</f>
        <v>yes</v>
      </c>
      <c r="F17" s="188" t="str">
        <f>IF(COUNTIF(AHT_Statements, "*"&amp;$A17&amp;"*")&gt;0,"yes","no")</f>
        <v>yes</v>
      </c>
      <c r="G17" s="188" t="str">
        <f>IF(COUNTIF(GHO_Statements, "*"&amp;$A17&amp;"*")&gt;0,"yes","no")</f>
        <v>yes</v>
      </c>
      <c r="H17" s="188" t="str">
        <f>IF(COUNTIF(GHT_Statements, "*"&amp;$A17&amp;"*")&gt;0,"yes","no")</f>
        <v>yes</v>
      </c>
    </row>
    <row r="18" spans="1:8" ht="40.049999999999997" customHeight="1" x14ac:dyDescent="0.45">
      <c r="A18" s="27" t="s">
        <v>532</v>
      </c>
      <c r="B18" s="27" t="s">
        <v>533</v>
      </c>
      <c r="C18" s="27" t="s">
        <v>534</v>
      </c>
      <c r="D18" s="188" t="str">
        <f>IF(COUNTIF(WS_Statements, "*"&amp;$A18&amp;"*")&gt;0,"yes","no")</f>
        <v>no</v>
      </c>
      <c r="E18" s="188" t="str">
        <f>IF(COUNTIF(AHO_Statements, "*"&amp;$A18&amp;"*")&gt;0,"yes","no")</f>
        <v>no</v>
      </c>
      <c r="F18" s="188" t="str">
        <f>IF(COUNTIF(AHT_Statements, "*"&amp;$A18&amp;"*")&gt;0,"yes","no")</f>
        <v>no</v>
      </c>
      <c r="G18" s="188" t="str">
        <f>IF(COUNTIF(GHO_Statements, "*"&amp;$A18&amp;"*")&gt;0,"yes","no")</f>
        <v>no</v>
      </c>
      <c r="H18" s="188" t="str">
        <f>IF(COUNTIF(GHT_Statements, "*"&amp;$A18&amp;"*")&gt;0,"yes","no")</f>
        <v>no</v>
      </c>
    </row>
    <row r="19" spans="1:8" ht="20" customHeight="1" x14ac:dyDescent="0.45">
      <c r="A19" s="27" t="s">
        <v>535</v>
      </c>
      <c r="B19" s="27" t="s">
        <v>479</v>
      </c>
      <c r="C19" s="27" t="s">
        <v>536</v>
      </c>
      <c r="D19" s="188" t="str">
        <f>IF(COUNTIF(WS_Statements, "*"&amp;$A19&amp;"*")&gt;0,"yes","no")</f>
        <v>no</v>
      </c>
      <c r="E19" s="188" t="str">
        <f>IF(COUNTIF(AHO_Statements, "*"&amp;$A19&amp;"*")&gt;0,"yes","no")</f>
        <v>no</v>
      </c>
      <c r="F19" s="188" t="str">
        <f>IF(COUNTIF(AHT_Statements, "*"&amp;$A19&amp;"*")&gt;0,"yes","no")</f>
        <v>no</v>
      </c>
      <c r="G19" s="188" t="str">
        <f>IF(COUNTIF(GHO_Statements, "*"&amp;$A19&amp;"*")&gt;0,"yes","no")</f>
        <v>no</v>
      </c>
      <c r="H19" s="188" t="str">
        <f>IF(COUNTIF(GHT_Statements, "*"&amp;$A19&amp;"*")&gt;0,"yes","no")</f>
        <v>no</v>
      </c>
    </row>
    <row r="20" spans="1:8" ht="40.049999999999997" customHeight="1" x14ac:dyDescent="0.45">
      <c r="A20" s="27" t="s">
        <v>537</v>
      </c>
      <c r="B20" s="27" t="s">
        <v>482</v>
      </c>
      <c r="C20" s="27" t="s">
        <v>538</v>
      </c>
      <c r="D20" s="188" t="str">
        <f>IF(COUNTIF(WS_Statements, "*"&amp;$A20&amp;"*")&gt;0,"yes","no")</f>
        <v>no</v>
      </c>
      <c r="E20" s="188" t="str">
        <f>IF(COUNTIF(AHO_Statements, "*"&amp;$A20&amp;"*")&gt;0,"yes","no")</f>
        <v>no</v>
      </c>
      <c r="F20" s="188" t="str">
        <f>IF(COUNTIF(AHT_Statements, "*"&amp;$A20&amp;"*")&gt;0,"yes","no")</f>
        <v>no</v>
      </c>
      <c r="G20" s="188" t="str">
        <f>IF(COUNTIF(GHO_Statements, "*"&amp;$A20&amp;"*")&gt;0,"yes","no")</f>
        <v>no</v>
      </c>
      <c r="H20" s="188" t="str">
        <f>IF(COUNTIF(GHT_Statements, "*"&amp;$A20&amp;"*")&gt;0,"yes","no")</f>
        <v>no</v>
      </c>
    </row>
    <row r="21" spans="1:8" ht="40.049999999999997" customHeight="1" x14ac:dyDescent="0.45">
      <c r="A21" s="27" t="s">
        <v>539</v>
      </c>
      <c r="B21" s="27" t="s">
        <v>485</v>
      </c>
      <c r="C21" s="27" t="s">
        <v>540</v>
      </c>
      <c r="D21" s="188" t="str">
        <f>IF(COUNTIF(WS_Statements, "*"&amp;$A21&amp;"*")&gt;0,"yes","no")</f>
        <v>no</v>
      </c>
      <c r="E21" s="188" t="str">
        <f>IF(COUNTIF(AHO_Statements, "*"&amp;$A21&amp;"*")&gt;0,"yes","no")</f>
        <v>no</v>
      </c>
      <c r="F21" s="188" t="str">
        <f>IF(COUNTIF(AHT_Statements, "*"&amp;$A21&amp;"*")&gt;0,"yes","no")</f>
        <v>no</v>
      </c>
      <c r="G21" s="188" t="str">
        <f>IF(COUNTIF(GHO_Statements, "*"&amp;$A21&amp;"*")&gt;0,"yes","no")</f>
        <v>no</v>
      </c>
      <c r="H21" s="188" t="str">
        <f>IF(COUNTIF(GHT_Statements, "*"&amp;$A21&amp;"*")&gt;0,"yes","no")</f>
        <v>no</v>
      </c>
    </row>
    <row r="22" spans="1:8" ht="40.049999999999997" customHeight="1" x14ac:dyDescent="0.45">
      <c r="A22" s="27" t="s">
        <v>541</v>
      </c>
      <c r="B22" s="27" t="s">
        <v>488</v>
      </c>
      <c r="C22" s="27" t="s">
        <v>542</v>
      </c>
      <c r="D22" s="188" t="str">
        <f>IF(COUNTIF(WS_Statements, "*"&amp;$A22&amp;"*")&gt;0,"yes","no")</f>
        <v>no</v>
      </c>
      <c r="E22" s="188" t="str">
        <f>IF(COUNTIF(AHO_Statements, "*"&amp;$A22&amp;"*")&gt;0,"yes","no")</f>
        <v>no</v>
      </c>
      <c r="F22" s="188" t="str">
        <f>IF(COUNTIF(AHT_Statements, "*"&amp;$A22&amp;"*")&gt;0,"yes","no")</f>
        <v>no</v>
      </c>
      <c r="G22" s="188" t="str">
        <f>IF(COUNTIF(GHO_Statements, "*"&amp;$A22&amp;"*")&gt;0,"yes","no")</f>
        <v>no</v>
      </c>
      <c r="H22" s="188" t="str">
        <f>IF(COUNTIF(GHT_Statements, "*"&amp;$A22&amp;"*")&gt;0,"yes","no")</f>
        <v>no</v>
      </c>
    </row>
    <row r="23" spans="1:8" ht="40.049999999999997" customHeight="1" x14ac:dyDescent="0.45">
      <c r="A23" s="191" t="s">
        <v>543</v>
      </c>
      <c r="B23" s="191" t="s">
        <v>491</v>
      </c>
      <c r="C23" s="191" t="s">
        <v>544</v>
      </c>
      <c r="D23" s="202" t="str">
        <f>IF(COUNTIF(WS_Statements, "*"&amp;$A23&amp;"*")&gt;0,"yes","no")</f>
        <v>no</v>
      </c>
      <c r="E23" s="202" t="str">
        <f>IF(COUNTIF(AHO_Statements, "*"&amp;$A23&amp;"*")&gt;0,"yes","no")</f>
        <v>no</v>
      </c>
      <c r="F23" s="202" t="str">
        <f>IF(COUNTIF(AHT_Statements, "*"&amp;$A23&amp;"*")&gt;0,"yes","no")</f>
        <v>no</v>
      </c>
      <c r="G23" s="202" t="str">
        <f>IF(COUNTIF(GHO_Statements, "*"&amp;$A23&amp;"*")&gt;0,"yes","no")</f>
        <v>no</v>
      </c>
      <c r="H23" s="202" t="str">
        <f>IF(COUNTIF(GHT_Statements, "*"&amp;$A23&amp;"*")&gt;0,"yes","no")</f>
        <v>no</v>
      </c>
    </row>
    <row r="24" spans="1:8" x14ac:dyDescent="0.45">
      <c r="A24" s="192"/>
      <c r="B24" s="192" t="s">
        <v>545</v>
      </c>
      <c r="C24" s="193"/>
      <c r="D24" s="203"/>
      <c r="E24" s="204"/>
      <c r="F24" s="204"/>
      <c r="G24" s="204"/>
      <c r="H24" s="205"/>
    </row>
    <row r="25" spans="1:8" ht="40.049999999999997" customHeight="1" x14ac:dyDescent="0.45">
      <c r="A25" s="187" t="s">
        <v>546</v>
      </c>
      <c r="B25" s="187" t="s">
        <v>547</v>
      </c>
      <c r="C25" s="187" t="s">
        <v>548</v>
      </c>
      <c r="D25" s="188" t="str">
        <f>IF(COUNTIF(WS_Statements, "*"&amp;$A25&amp;"*")&gt;0,"yes","no")</f>
        <v>no</v>
      </c>
      <c r="E25" s="188" t="str">
        <f>IF(COUNTIF(AHO_Statements, "*"&amp;$A25&amp;"*")&gt;0,"yes","no")</f>
        <v>no</v>
      </c>
      <c r="F25" s="188" t="str">
        <f>IF(COUNTIF(AHT_Statements, "*"&amp;$A25&amp;"*")&gt;0,"yes","no")</f>
        <v>yes</v>
      </c>
      <c r="G25" s="188" t="str">
        <f>IF(COUNTIF(GHO_Statements, "*"&amp;$A25&amp;"*")&gt;0,"yes","no")</f>
        <v>no</v>
      </c>
      <c r="H25" s="188" t="str">
        <f>IF(COUNTIF(GHT_Statements, "*"&amp;$A25&amp;"*")&gt;0,"yes","no")</f>
        <v>yes</v>
      </c>
    </row>
    <row r="26" spans="1:8" ht="40.049999999999997" customHeight="1" x14ac:dyDescent="0.45">
      <c r="A26" s="191" t="s">
        <v>549</v>
      </c>
      <c r="B26" s="191" t="s">
        <v>550</v>
      </c>
      <c r="C26" s="191" t="s">
        <v>551</v>
      </c>
      <c r="D26" s="202" t="str">
        <f>IF(COUNTIF(WS_Statements, "*"&amp;$A26&amp;"*")&gt;0,"yes","no")</f>
        <v>no</v>
      </c>
      <c r="E26" s="202" t="str">
        <f>IF(COUNTIF(AHO_Statements, "*"&amp;$A26&amp;"*")&gt;0,"yes","no")</f>
        <v>no</v>
      </c>
      <c r="F26" s="202" t="str">
        <f>IF(COUNTIF(AHT_Statements, "*"&amp;$A26&amp;"*")&gt;0,"yes","no")</f>
        <v>yes</v>
      </c>
      <c r="G26" s="202" t="str">
        <f>IF(COUNTIF(GHO_Statements, "*"&amp;$A26&amp;"*")&gt;0,"yes","no")</f>
        <v>no</v>
      </c>
      <c r="H26" s="202" t="str">
        <f>IF(COUNTIF(GHT_Statements, "*"&amp;$A26&amp;"*")&gt;0,"yes","no")</f>
        <v>yes</v>
      </c>
    </row>
    <row r="27" spans="1:8" ht="28.5" x14ac:dyDescent="0.45">
      <c r="A27" s="192"/>
      <c r="B27" s="192" t="s">
        <v>493</v>
      </c>
      <c r="C27" s="193" t="s">
        <v>566</v>
      </c>
      <c r="D27" s="203"/>
      <c r="E27" s="204"/>
      <c r="F27" s="204"/>
      <c r="G27" s="204"/>
      <c r="H27" s="205"/>
    </row>
    <row r="28" spans="1:8" ht="20" customHeight="1" x14ac:dyDescent="0.45">
      <c r="A28" s="199" t="s">
        <v>269</v>
      </c>
      <c r="B28" s="199" t="s">
        <v>493</v>
      </c>
      <c r="C28" s="199" t="s">
        <v>552</v>
      </c>
      <c r="D28" s="202" t="str">
        <f>IF(COUNTIF(WS_Statements, "*"&amp;$A28&amp;"*")&gt;0,"yes","no")</f>
        <v>no</v>
      </c>
      <c r="E28" s="202" t="str">
        <f>IF(COUNTIF(AHO_Statements, "*"&amp;$A28&amp;"*")&gt;0,"yes","no")</f>
        <v>yes</v>
      </c>
      <c r="F28" s="202" t="str">
        <f>IF(COUNTIF(AHT_Statements, "*"&amp;$A28&amp;"*")&gt;0,"yes","no")</f>
        <v>yes</v>
      </c>
      <c r="G28" s="202" t="str">
        <f>IF(COUNTIF(GHO_Statements, "*"&amp;$A28&amp;"*")&gt;0,"yes","no")</f>
        <v>yes</v>
      </c>
      <c r="H28" s="202" t="str">
        <f>IF(COUNTIF(GHT_Statements, "*"&amp;$A28&amp;"*")&gt;0,"yes","no")</f>
        <v>yes</v>
      </c>
    </row>
    <row r="29" spans="1:8" x14ac:dyDescent="0.45">
      <c r="A29" s="192"/>
      <c r="B29" s="192" t="s">
        <v>496</v>
      </c>
      <c r="C29" s="193"/>
      <c r="D29" s="203"/>
      <c r="E29" s="204"/>
      <c r="F29" s="204"/>
      <c r="G29" s="204"/>
      <c r="H29" s="205"/>
    </row>
    <row r="30" spans="1:8" ht="40.049999999999997" customHeight="1" x14ac:dyDescent="0.45">
      <c r="A30" s="199" t="s">
        <v>271</v>
      </c>
      <c r="B30" s="199" t="s">
        <v>498</v>
      </c>
      <c r="C30" s="199" t="s">
        <v>553</v>
      </c>
      <c r="D30" s="202" t="str">
        <f>IF(COUNTIF(WS_Statements, "*"&amp;$A30&amp;"*")&gt;0,"yes","no")</f>
        <v>no</v>
      </c>
      <c r="E30" s="202" t="str">
        <f>IF(COUNTIF(AHO_Statements, "*"&amp;$A30&amp;"*")&gt;0,"yes","no")</f>
        <v>no</v>
      </c>
      <c r="F30" s="202" t="str">
        <f>IF(COUNTIF(AHT_Statements, "*"&amp;$A30&amp;"*")&gt;0,"yes","no")</f>
        <v>yes</v>
      </c>
      <c r="G30" s="202" t="str">
        <f>IF(COUNTIF(GHO_Statements, "*"&amp;$A30&amp;"*")&gt;0,"yes","no")</f>
        <v>yes</v>
      </c>
      <c r="H30" s="202" t="str">
        <f>IF(COUNTIF(GHT_Statements, "*"&amp;$A30&amp;"*")&gt;0,"yes","no")</f>
        <v>no</v>
      </c>
    </row>
    <row r="31" spans="1:8" x14ac:dyDescent="0.45">
      <c r="A31" s="192"/>
      <c r="B31" s="192" t="s">
        <v>502</v>
      </c>
      <c r="C31" s="193"/>
      <c r="D31" s="203"/>
      <c r="E31" s="204"/>
      <c r="F31" s="204"/>
      <c r="G31" s="204"/>
      <c r="H31" s="205"/>
    </row>
    <row r="32" spans="1:8" ht="40.049999999999997" customHeight="1" x14ac:dyDescent="0.45">
      <c r="A32" s="187" t="s">
        <v>554</v>
      </c>
      <c r="B32" s="187" t="s">
        <v>504</v>
      </c>
      <c r="C32" s="187" t="s">
        <v>555</v>
      </c>
      <c r="D32" s="188" t="str">
        <f>IF(COUNTIF(WS_Statements, "*"&amp;$A32&amp;"*")&gt;0,"yes","no")</f>
        <v>no</v>
      </c>
      <c r="E32" s="188" t="str">
        <f>IF(COUNTIF(AHO_Statements, "*"&amp;$A32&amp;"*")&gt;0,"yes","no")</f>
        <v>no</v>
      </c>
      <c r="F32" s="188" t="str">
        <f>IF(COUNTIF(AHT_Statements, "*"&amp;$A32&amp;"*")&gt;0,"yes","no")</f>
        <v>no</v>
      </c>
      <c r="G32" s="188" t="str">
        <f>IF(COUNTIF(GHO_Statements, "*"&amp;$A32&amp;"*")&gt;0,"yes","no")</f>
        <v>no</v>
      </c>
      <c r="H32" s="188" t="str">
        <f>IF(COUNTIF(GHT_Statements, "*"&amp;$A32&amp;"*")&gt;0,"yes","no")</f>
        <v>no</v>
      </c>
    </row>
    <row r="33" spans="1:8" ht="60" customHeight="1" x14ac:dyDescent="0.45">
      <c r="A33" s="191" t="s">
        <v>556</v>
      </c>
      <c r="B33" s="191" t="s">
        <v>557</v>
      </c>
      <c r="C33" s="191" t="s">
        <v>558</v>
      </c>
      <c r="D33" s="202" t="str">
        <f>IF(COUNTIF(WS_Statements, "*"&amp;$A33&amp;"*")&gt;0,"yes","no")</f>
        <v>no</v>
      </c>
      <c r="E33" s="202" t="str">
        <f>IF(COUNTIF(AHO_Statements, "*"&amp;$A33&amp;"*")&gt;0,"yes","no")</f>
        <v>no</v>
      </c>
      <c r="F33" s="202" t="str">
        <f>IF(COUNTIF(AHT_Statements, "*"&amp;$A33&amp;"*")&gt;0,"yes","no")</f>
        <v>no</v>
      </c>
      <c r="G33" s="202" t="str">
        <f>IF(COUNTIF(GHO_Statements, "*"&amp;$A33&amp;"*")&gt;0,"yes","no")</f>
        <v>no</v>
      </c>
      <c r="H33" s="202" t="str">
        <f>IF(COUNTIF(GHT_Statements, "*"&amp;$A33&amp;"*")&gt;0,"yes","no")</f>
        <v>no</v>
      </c>
    </row>
    <row r="34" spans="1:8" x14ac:dyDescent="0.45">
      <c r="A34" s="192"/>
      <c r="B34" s="192" t="s">
        <v>506</v>
      </c>
      <c r="C34" s="193"/>
      <c r="D34" s="203"/>
      <c r="E34" s="204"/>
      <c r="F34" s="204"/>
      <c r="G34" s="204"/>
      <c r="H34" s="205"/>
    </row>
    <row r="35" spans="1:8" ht="40.049999999999997" customHeight="1" x14ac:dyDescent="0.45">
      <c r="A35" s="187" t="s">
        <v>559</v>
      </c>
      <c r="B35" s="187" t="s">
        <v>508</v>
      </c>
      <c r="C35" s="187" t="s">
        <v>560</v>
      </c>
      <c r="D35" s="188" t="str">
        <f>IF(COUNTIF(WS_Statements, "*"&amp;$A35&amp;"*")&gt;0,"yes","no")</f>
        <v>no</v>
      </c>
      <c r="E35" s="188" t="str">
        <f>IF(COUNTIF(AHO_Statements, "*"&amp;$A35&amp;"*")&gt;0,"yes","no")</f>
        <v>yes</v>
      </c>
      <c r="F35" s="188" t="str">
        <f>IF(COUNTIF(AHT_Statements, "*"&amp;$A35&amp;"*")&gt;0,"yes","no")</f>
        <v>yes</v>
      </c>
      <c r="G35" s="188" t="str">
        <f>IF(COUNTIF(GHO_Statements, "*"&amp;$A35&amp;"*")&gt;0,"yes","no")</f>
        <v>yes</v>
      </c>
      <c r="H35" s="188" t="str">
        <f>IF(COUNTIF(GHT_Statements, "*"&amp;$A35&amp;"*")&gt;0,"yes","no")</f>
        <v>yes</v>
      </c>
    </row>
    <row r="36" spans="1:8" ht="40.049999999999997" customHeight="1" x14ac:dyDescent="0.45">
      <c r="A36" s="27" t="s">
        <v>561</v>
      </c>
      <c r="B36" s="27" t="s">
        <v>511</v>
      </c>
      <c r="C36" s="27" t="s">
        <v>562</v>
      </c>
      <c r="D36" s="188" t="str">
        <f>IF(COUNTIF(WS_Statements, "*"&amp;$A36&amp;"*")&gt;0,"yes","no")</f>
        <v>yes</v>
      </c>
      <c r="E36" s="188" t="str">
        <f>IF(COUNTIF(AHO_Statements, "*"&amp;$A36&amp;"*")&gt;0,"yes","no")</f>
        <v>yes</v>
      </c>
      <c r="F36" s="188" t="str">
        <f>IF(COUNTIF(AHT_Statements, "*"&amp;$A36&amp;"*")&gt;0,"yes","no")</f>
        <v>no</v>
      </c>
      <c r="G36" s="188" t="str">
        <f>IF(COUNTIF(GHO_Statements, "*"&amp;$A36&amp;"*")&gt;0,"yes","no")</f>
        <v>yes</v>
      </c>
      <c r="H36" s="188" t="str">
        <f>IF(COUNTIF(GHT_Statements, "*"&amp;$A36&amp;"*")&gt;0,"yes","no")</f>
        <v>no</v>
      </c>
    </row>
  </sheetData>
  <sheetProtection algorithmName="SHA-512" hashValue="0W3JF1nL6v5lT3Pwdo3tkgDguheXGDcLke7PhB8GptBfWkfwpYW48wNPCE/01KRQLozBz1F56Sib5zAcu5H8zA==" saltValue="elyzX9T/YsuPyA7zp9GRMA==" spinCount="100000" sheet="1" objects="1" scenarios="1"/>
  <mergeCells count="2">
    <mergeCell ref="G3:H3"/>
    <mergeCell ref="E3:F3"/>
  </mergeCells>
  <conditionalFormatting sqref="D7:H36">
    <cfRule type="cellIs" dxfId="9" priority="3" operator="equal">
      <formula>"no"</formula>
    </cfRule>
    <cfRule type="cellIs" dxfId="8" priority="4" operator="equal">
      <formula>"yes"</formula>
    </cfRule>
  </conditionalFormatting>
  <conditionalFormatting sqref="E2 E37:E1048576">
    <cfRule type="cellIs" dxfId="7" priority="9" operator="equal">
      <formula>"no"</formula>
    </cfRule>
    <cfRule type="cellIs" dxfId="6" priority="10" operator="equal">
      <formula>"yes"</formula>
    </cfRule>
  </conditionalFormatting>
  <conditionalFormatting sqref="E6">
    <cfRule type="cellIs" dxfId="5" priority="7" operator="equal">
      <formula>"no"</formula>
    </cfRule>
    <cfRule type="cellIs" dxfId="4" priority="8" operator="equal">
      <formula>"yes"</formula>
    </cfRule>
  </conditionalFormatting>
  <conditionalFormatting sqref="D4:H5">
    <cfRule type="cellIs" dxfId="1" priority="1" operator="equal">
      <formula>"no"</formula>
    </cfRule>
    <cfRule type="cellIs" dxfId="0" priority="2" operator="equal">
      <formula>"yes"</formula>
    </cfRule>
  </conditionalFormatting>
  <hyperlinks>
    <hyperlink ref="B1" location="'Functional map (DRAFT)'!A1" display="Return to functional map" xr:uid="{1B015089-4ADC-4563-958E-75FE6A46B64D}"/>
  </hyperlink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C04C60A8E2EC4795AA31809EE03CFA" ma:contentTypeVersion="8" ma:contentTypeDescription="Create a new document." ma:contentTypeScope="" ma:versionID="fdaa6735a5ffcf27502b203243f1ea4c">
  <xsd:schema xmlns:xsd="http://www.w3.org/2001/XMLSchema" xmlns:xs="http://www.w3.org/2001/XMLSchema" xmlns:p="http://schemas.microsoft.com/office/2006/metadata/properties" xmlns:ns2="57a51996-2113-4d00-8bec-e93c310830fe" targetNamespace="http://schemas.microsoft.com/office/2006/metadata/properties" ma:root="true" ma:fieldsID="420152c8287646841047abd2992488f8" ns2:_="">
    <xsd:import namespace="57a51996-2113-4d00-8bec-e93c310830f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a51996-2113-4d00-8bec-e93c310830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8582E6-BAF7-445B-8C37-163873E169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a51996-2113-4d00-8bec-e93c310830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05F971-5209-4A8D-9340-277465686BB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81D9086-AB3C-420B-B9AF-9D8FA7AE49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Intro</vt:lpstr>
      <vt:lpstr>Functional map (DRAFT)</vt:lpstr>
      <vt:lpstr>Work safely activities</vt:lpstr>
      <vt:lpstr>Air hygiene activities</vt:lpstr>
      <vt:lpstr>Grease hygiene activities</vt:lpstr>
      <vt:lpstr>Behavioural descriptors</vt:lpstr>
      <vt:lpstr>8670 mapping</vt:lpstr>
      <vt:lpstr>CPC E mapping</vt:lpstr>
      <vt:lpstr>CPC D mapping</vt:lpstr>
      <vt:lpstr>AHO_Statements</vt:lpstr>
      <vt:lpstr>AHT_Statements</vt:lpstr>
      <vt:lpstr>GHO_Statements</vt:lpstr>
      <vt:lpstr>GHT_Statements</vt:lpstr>
      <vt:lpstr>WS_Statements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Kate Milford</cp:lastModifiedBy>
  <cp:revision/>
  <dcterms:created xsi:type="dcterms:W3CDTF">2021-11-16T11:29:07Z</dcterms:created>
  <dcterms:modified xsi:type="dcterms:W3CDTF">2025-08-12T10:54:46Z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0x01010080C04C60A8E2EC4795AA31809EE03CFA</vt:lpwstr>
  </property>
  <property fmtid="{D5CDD505-2E9C-101B-9397-08002B2CF9AE}" pid="3" name="MediaServiceImageTags">
    <vt:lpwstr/>
  </property>
</Properties>
</file>